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180" activeTab="1"/>
  </bookViews>
  <sheets>
    <sheet name="対戦" sheetId="1" r:id="rId1"/>
    <sheet name="結果表＆予選トーナメント" sheetId="2" r:id="rId2"/>
  </sheets>
  <definedNames>
    <definedName name="_xlnm.Print_Area" localSheetId="1">'結果表＆予選トーナメント'!$A$1:$AG$63</definedName>
  </definedNames>
  <calcPr fullCalcOnLoad="1"/>
</workbook>
</file>

<file path=xl/sharedStrings.xml><?xml version="1.0" encoding="utf-8"?>
<sst xmlns="http://schemas.openxmlformats.org/spreadsheetml/2006/main" count="281" uniqueCount="86">
  <si>
    <t>宮崎二葉SC</t>
  </si>
  <si>
    <t>主審</t>
  </si>
  <si>
    <t>予備審</t>
  </si>
  <si>
    <t>菅生SC</t>
  </si>
  <si>
    <t>対戦</t>
  </si>
  <si>
    <t>■A面　担当：菅生SC</t>
  </si>
  <si>
    <t>■B面　担当：富士見台FC</t>
  </si>
  <si>
    <t>FC土橋</t>
  </si>
  <si>
    <t>犬蔵SC</t>
  </si>
  <si>
    <t>富士見台FC</t>
  </si>
  <si>
    <t>等々力</t>
  </si>
  <si>
    <t>開会式</t>
  </si>
  <si>
    <t>■A面　担当：ベルデSC、宮崎二葉SC</t>
  </si>
  <si>
    <t>■B面　担当：NKFC</t>
  </si>
  <si>
    <t>チーム名</t>
  </si>
  <si>
    <t>勝</t>
  </si>
  <si>
    <t>分</t>
  </si>
  <si>
    <t>得点</t>
  </si>
  <si>
    <t>失点</t>
  </si>
  <si>
    <t>勝点</t>
  </si>
  <si>
    <t>順位</t>
  </si>
  <si>
    <t>－</t>
  </si>
  <si>
    <t>主審</t>
  </si>
  <si>
    <t>―</t>
  </si>
  <si>
    <t>2012年度春季低学年大会宮前地区予選　兼　鷺沼ロータリーカップ低学年大会</t>
  </si>
  <si>
    <t>予選Aブロック</t>
  </si>
  <si>
    <t>敗</t>
  </si>
  <si>
    <t>差</t>
  </si>
  <si>
    <t>ベルデSC</t>
  </si>
  <si>
    <t>さぎぬまSC</t>
  </si>
  <si>
    <t>予選Bブロック</t>
  </si>
  <si>
    <t>JrチャンプSC</t>
  </si>
  <si>
    <t>NKFC</t>
  </si>
  <si>
    <t>予選トーナメント</t>
  </si>
  <si>
    <t>会場担当：</t>
  </si>
  <si>
    <t>№</t>
  </si>
  <si>
    <t>時間</t>
  </si>
  <si>
    <t>対　戦　組　合　せ</t>
  </si>
  <si>
    <t>４審</t>
  </si>
  <si>
    <t>①</t>
  </si>
  <si>
    <t>A1位</t>
  </si>
  <si>
    <t>B2位</t>
  </si>
  <si>
    <t>委員会</t>
  </si>
  <si>
    <t>②</t>
  </si>
  <si>
    <t>B1位</t>
  </si>
  <si>
    <t>A2位</t>
  </si>
  <si>
    <t>③</t>
  </si>
  <si>
    <t>①負け</t>
  </si>
  <si>
    <t>②負け</t>
  </si>
  <si>
    <t>①勝ち</t>
  </si>
  <si>
    <t>②勝ち</t>
  </si>
  <si>
    <t>閉会式</t>
  </si>
  <si>
    <t>2012年度春季低学年大会宮前地区予選　兼　鷺沼ロータリーカップ低学年大会</t>
  </si>
  <si>
    <t>～</t>
  </si>
  <si>
    <t>A</t>
  </si>
  <si>
    <t>ベルデSC</t>
  </si>
  <si>
    <t>－</t>
  </si>
  <si>
    <t>さぎぬまSC</t>
  </si>
  <si>
    <t>～</t>
  </si>
  <si>
    <t>A</t>
  </si>
  <si>
    <t>－</t>
  </si>
  <si>
    <t>ベルデSC</t>
  </si>
  <si>
    <t>～</t>
  </si>
  <si>
    <t>A</t>
  </si>
  <si>
    <t>－</t>
  </si>
  <si>
    <t>さぎぬまSC</t>
  </si>
  <si>
    <t>～</t>
  </si>
  <si>
    <t>A</t>
  </si>
  <si>
    <t>ベルデSC</t>
  </si>
  <si>
    <r>
      <rPr>
        <b/>
        <sz val="11"/>
        <rFont val="ＭＳ Ｐゴシック"/>
        <family val="3"/>
      </rPr>
      <t>優勝　　　　　　</t>
    </r>
    <r>
      <rPr>
        <sz val="11"/>
        <rFont val="ＭＳ Ｐゴシック"/>
        <family val="3"/>
      </rPr>
      <t>：２位</t>
    </r>
  </si>
  <si>
    <t>11:00～</t>
  </si>
  <si>
    <t>北見方グランド</t>
  </si>
  <si>
    <t>－</t>
  </si>
  <si>
    <t>～</t>
  </si>
  <si>
    <t>B</t>
  </si>
  <si>
    <t>－</t>
  </si>
  <si>
    <t>－</t>
  </si>
  <si>
    <t>～</t>
  </si>
  <si>
    <t>B</t>
  </si>
  <si>
    <t>NKFC</t>
  </si>
  <si>
    <t>JrチャンプSC</t>
  </si>
  <si>
    <t>A</t>
  </si>
  <si>
    <t>■等々力補助　担当：宮崎サンキッズ</t>
  </si>
  <si>
    <t>等々力補助</t>
  </si>
  <si>
    <t>会場：犬蔵小学校</t>
  </si>
  <si>
    <t>宮崎サンキッズ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</si>
</sst>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shrinkToFit="1"/>
      <protection/>
    </xf>
    <xf numFmtId="0" fontId="20" fillId="0" borderId="11" xfId="60" applyFont="1" applyFill="1" applyBorder="1" applyAlignment="1">
      <alignment horizontal="center" vertical="center"/>
      <protection/>
    </xf>
    <xf numFmtId="49" fontId="20" fillId="0" borderId="11" xfId="60" applyNumberFormat="1" applyFont="1" applyFill="1" applyBorder="1" applyAlignment="1">
      <alignment horizontal="center" vertical="center"/>
      <protection/>
    </xf>
    <xf numFmtId="0" fontId="20" fillId="0" borderId="12" xfId="60" applyFont="1" applyFill="1" applyBorder="1" applyAlignment="1">
      <alignment horizontal="center" vertical="center"/>
      <protection/>
    </xf>
    <xf numFmtId="0" fontId="20" fillId="0" borderId="13" xfId="60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vertical="center"/>
    </xf>
    <xf numFmtId="0" fontId="22" fillId="4" borderId="19" xfId="6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20" fontId="24" fillId="0" borderId="20" xfId="0" applyNumberFormat="1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56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5" xfId="60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3" xfId="60" applyFont="1" applyFill="1" applyBorder="1" applyAlignment="1">
      <alignment horizontal="center" vertical="center"/>
      <protection/>
    </xf>
    <xf numFmtId="0" fontId="5" fillId="24" borderId="11" xfId="0" applyFont="1" applyFill="1" applyBorder="1" applyAlignment="1">
      <alignment horizontal="center" vertical="center"/>
    </xf>
    <xf numFmtId="0" fontId="20" fillId="0" borderId="15" xfId="60" applyFont="1" applyFill="1" applyBorder="1" applyAlignment="1">
      <alignment horizontal="center" vertical="center" shrinkToFit="1"/>
      <protection/>
    </xf>
    <xf numFmtId="0" fontId="20" fillId="0" borderId="16" xfId="60" applyFont="1" applyFill="1" applyBorder="1" applyAlignment="1">
      <alignment horizontal="center" vertical="center" shrinkToFit="1"/>
      <protection/>
    </xf>
    <xf numFmtId="0" fontId="20" fillId="0" borderId="17" xfId="60" applyFont="1" applyFill="1" applyBorder="1" applyAlignment="1">
      <alignment horizontal="center" vertical="center" shrinkToFit="1"/>
      <protection/>
    </xf>
    <xf numFmtId="0" fontId="20" fillId="0" borderId="12" xfId="60" applyFont="1" applyFill="1" applyBorder="1" applyAlignment="1">
      <alignment horizontal="center" vertical="center" shrinkToFit="1"/>
      <protection/>
    </xf>
    <xf numFmtId="0" fontId="20" fillId="0" borderId="11" xfId="60" applyFont="1" applyFill="1" applyBorder="1" applyAlignment="1">
      <alignment horizontal="center" vertical="center" shrinkToFit="1"/>
      <protection/>
    </xf>
    <xf numFmtId="0" fontId="20" fillId="0" borderId="13" xfId="60" applyFont="1" applyFill="1" applyBorder="1" applyAlignment="1">
      <alignment horizontal="center" vertical="center" shrinkToFit="1"/>
      <protection/>
    </xf>
    <xf numFmtId="0" fontId="20" fillId="0" borderId="24" xfId="60" applyFont="1" applyFill="1" applyBorder="1" applyAlignment="1">
      <alignment horizontal="center" vertical="center"/>
      <protection/>
    </xf>
    <xf numFmtId="0" fontId="20" fillId="0" borderId="16" xfId="60" applyFont="1" applyFill="1" applyBorder="1" applyAlignment="1">
      <alignment horizontal="center" vertical="center"/>
      <protection/>
    </xf>
    <xf numFmtId="0" fontId="20" fillId="0" borderId="25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27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30" xfId="60" applyFont="1" applyFill="1" applyBorder="1" applyAlignment="1">
      <alignment horizontal="center" vertical="center" wrapText="1"/>
      <protection/>
    </xf>
    <xf numFmtId="0" fontId="20" fillId="0" borderId="31" xfId="60" applyFont="1" applyFill="1" applyBorder="1" applyAlignment="1">
      <alignment horizontal="center" vertical="center" wrapText="1"/>
      <protection/>
    </xf>
    <xf numFmtId="0" fontId="22" fillId="4" borderId="24" xfId="60" applyFont="1" applyFill="1" applyBorder="1" applyAlignment="1">
      <alignment horizontal="center" vertical="center"/>
      <protection/>
    </xf>
    <xf numFmtId="0" fontId="22" fillId="4" borderId="16" xfId="60" applyFont="1" applyFill="1" applyBorder="1" applyAlignment="1">
      <alignment horizontal="center" vertical="center"/>
      <protection/>
    </xf>
    <xf numFmtId="0" fontId="22" fillId="4" borderId="25" xfId="60" applyFont="1" applyFill="1" applyBorder="1" applyAlignment="1">
      <alignment horizontal="center" vertical="center"/>
      <protection/>
    </xf>
    <xf numFmtId="0" fontId="20" fillId="0" borderId="17" xfId="60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5" xfId="60" applyFont="1" applyFill="1" applyBorder="1" applyAlignment="1">
      <alignment horizontal="center" vertical="center" wrapText="1" shrinkToFit="1"/>
      <protection/>
    </xf>
    <xf numFmtId="0" fontId="20" fillId="0" borderId="16" xfId="60" applyFont="1" applyFill="1" applyBorder="1" applyAlignment="1">
      <alignment horizontal="center" vertical="center" wrapText="1" shrinkToFit="1"/>
      <protection/>
    </xf>
    <xf numFmtId="0" fontId="20" fillId="0" borderId="25" xfId="60" applyFont="1" applyFill="1" applyBorder="1" applyAlignment="1">
      <alignment horizontal="center" vertical="center" wrapText="1" shrinkToFit="1"/>
      <protection/>
    </xf>
    <xf numFmtId="0" fontId="20" fillId="0" borderId="12" xfId="60" applyFont="1" applyFill="1" applyBorder="1" applyAlignment="1">
      <alignment horizontal="center" vertical="center" wrapText="1" shrinkToFit="1"/>
      <protection/>
    </xf>
    <xf numFmtId="0" fontId="20" fillId="0" borderId="11" xfId="60" applyFont="1" applyFill="1" applyBorder="1" applyAlignment="1">
      <alignment horizontal="center" vertical="center" wrapText="1" shrinkToFit="1"/>
      <protection/>
    </xf>
    <xf numFmtId="0" fontId="20" fillId="0" borderId="32" xfId="60" applyFont="1" applyFill="1" applyBorder="1" applyAlignment="1">
      <alignment horizontal="center" vertical="center" wrapText="1" shrinkToFit="1"/>
      <protection/>
    </xf>
    <xf numFmtId="0" fontId="20" fillId="0" borderId="25" xfId="60" applyFont="1" applyFill="1" applyBorder="1" applyAlignment="1">
      <alignment horizontal="center" vertical="center" shrinkToFit="1"/>
      <protection/>
    </xf>
    <xf numFmtId="0" fontId="20" fillId="0" borderId="32" xfId="60" applyFont="1" applyFill="1" applyBorder="1" applyAlignment="1">
      <alignment horizontal="center" vertical="center" shrinkToFi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2" fillId="4" borderId="20" xfId="60" applyFont="1" applyFill="1" applyBorder="1" applyAlignment="1">
      <alignment horizontal="center" vertical="center" shrinkToFit="1"/>
      <protection/>
    </xf>
    <xf numFmtId="20" fontId="24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春季大会対戦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0">
      <selection activeCell="I17" sqref="I17"/>
    </sheetView>
  </sheetViews>
  <sheetFormatPr defaultColWidth="9.00390625" defaultRowHeight="13.5"/>
  <cols>
    <col min="1" max="2" width="7.25390625" style="1" bestFit="1" customWidth="1"/>
    <col min="3" max="3" width="5.875" style="1" bestFit="1" customWidth="1"/>
    <col min="4" max="4" width="7.25390625" style="1" bestFit="1" customWidth="1"/>
    <col min="5" max="5" width="6.50390625" style="1" customWidth="1"/>
    <col min="6" max="6" width="21.50390625" style="1" customWidth="1"/>
    <col min="7" max="7" width="5.125" style="1" customWidth="1"/>
    <col min="8" max="8" width="3.375" style="1" bestFit="1" customWidth="1"/>
    <col min="9" max="9" width="5.125" style="1" customWidth="1"/>
    <col min="10" max="12" width="21.50390625" style="1" customWidth="1"/>
    <col min="13" max="16384" width="9.00390625" style="1" customWidth="1"/>
  </cols>
  <sheetData>
    <row r="1" spans="1:12" ht="17.2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6" s="20" customFormat="1" ht="17.25">
      <c r="A3" s="31">
        <v>41027</v>
      </c>
      <c r="B3" s="31"/>
      <c r="C3" s="32" t="s">
        <v>71</v>
      </c>
      <c r="D3" s="32"/>
      <c r="E3" s="32"/>
      <c r="F3" s="32"/>
    </row>
    <row r="4" s="20" customFormat="1" ht="17.25"/>
    <row r="5" spans="1:12" s="20" customFormat="1" ht="17.25">
      <c r="A5" s="27" t="s">
        <v>5</v>
      </c>
      <c r="B5" s="27"/>
      <c r="C5" s="27"/>
      <c r="D5" s="27"/>
      <c r="E5" s="27"/>
      <c r="F5" s="27" t="s">
        <v>4</v>
      </c>
      <c r="G5" s="27"/>
      <c r="H5" s="27"/>
      <c r="I5" s="27"/>
      <c r="J5" s="27"/>
      <c r="K5" s="24" t="s">
        <v>1</v>
      </c>
      <c r="L5" s="24" t="s">
        <v>2</v>
      </c>
    </row>
    <row r="6" spans="1:12" s="20" customFormat="1" ht="17.25">
      <c r="A6" s="22">
        <v>1</v>
      </c>
      <c r="B6" s="23">
        <v>0.375</v>
      </c>
      <c r="C6" s="22" t="s">
        <v>53</v>
      </c>
      <c r="D6" s="23">
        <v>0.3923611111111111</v>
      </c>
      <c r="E6" s="22" t="s">
        <v>54</v>
      </c>
      <c r="F6" s="22" t="s">
        <v>3</v>
      </c>
      <c r="G6" s="22">
        <v>3</v>
      </c>
      <c r="H6" s="22" t="s">
        <v>56</v>
      </c>
      <c r="I6" s="22">
        <v>0</v>
      </c>
      <c r="J6" s="22" t="s">
        <v>0</v>
      </c>
      <c r="K6" s="22" t="s">
        <v>85</v>
      </c>
      <c r="L6" s="22" t="s">
        <v>57</v>
      </c>
    </row>
    <row r="7" spans="1:12" s="20" customFormat="1" ht="17.25">
      <c r="A7" s="22">
        <v>2</v>
      </c>
      <c r="B7" s="23">
        <v>0.3958333333333333</v>
      </c>
      <c r="C7" s="22" t="s">
        <v>58</v>
      </c>
      <c r="D7" s="23">
        <v>0.4131944444444444</v>
      </c>
      <c r="E7" s="22" t="s">
        <v>59</v>
      </c>
      <c r="F7" s="22" t="s">
        <v>85</v>
      </c>
      <c r="G7" s="22">
        <v>0</v>
      </c>
      <c r="H7" s="22" t="s">
        <v>60</v>
      </c>
      <c r="I7" s="22">
        <v>3</v>
      </c>
      <c r="J7" s="22" t="s">
        <v>57</v>
      </c>
      <c r="K7" s="22" t="s">
        <v>3</v>
      </c>
      <c r="L7" s="22" t="s">
        <v>0</v>
      </c>
    </row>
    <row r="8" spans="1:12" s="20" customFormat="1" ht="17.25">
      <c r="A8" s="22">
        <v>3</v>
      </c>
      <c r="B8" s="23">
        <v>0.4166666666666667</v>
      </c>
      <c r="C8" s="22" t="s">
        <v>62</v>
      </c>
      <c r="D8" s="23">
        <v>0.43402777777777773</v>
      </c>
      <c r="E8" s="22" t="s">
        <v>63</v>
      </c>
      <c r="F8" s="22"/>
      <c r="G8" s="22"/>
      <c r="H8" s="22" t="s">
        <v>64</v>
      </c>
      <c r="I8" s="22"/>
      <c r="J8" s="22"/>
      <c r="K8" s="22"/>
      <c r="L8" s="22"/>
    </row>
    <row r="9" spans="1:12" s="20" customFormat="1" ht="17.25">
      <c r="A9" s="22">
        <v>4</v>
      </c>
      <c r="B9" s="23">
        <v>0.4375</v>
      </c>
      <c r="C9" s="22" t="s">
        <v>58</v>
      </c>
      <c r="D9" s="23">
        <v>0.4548611111111111</v>
      </c>
      <c r="E9" s="22" t="s">
        <v>59</v>
      </c>
      <c r="F9" s="22" t="s">
        <v>0</v>
      </c>
      <c r="G9" s="22">
        <v>2</v>
      </c>
      <c r="H9" s="22" t="s">
        <v>60</v>
      </c>
      <c r="I9" s="22">
        <v>3</v>
      </c>
      <c r="J9" s="22" t="s">
        <v>85</v>
      </c>
      <c r="K9" s="22" t="s">
        <v>57</v>
      </c>
      <c r="L9" s="22" t="s">
        <v>3</v>
      </c>
    </row>
    <row r="10" spans="1:12" s="20" customFormat="1" ht="17.25">
      <c r="A10" s="22">
        <v>5</v>
      </c>
      <c r="B10" s="23">
        <v>0.4583333333333333</v>
      </c>
      <c r="C10" s="22" t="s">
        <v>62</v>
      </c>
      <c r="D10" s="23">
        <v>0.4756944444444444</v>
      </c>
      <c r="E10" s="22" t="s">
        <v>63</v>
      </c>
      <c r="F10" s="22" t="s">
        <v>65</v>
      </c>
      <c r="G10" s="22">
        <v>3</v>
      </c>
      <c r="H10" s="22" t="s">
        <v>64</v>
      </c>
      <c r="I10" s="22">
        <v>0</v>
      </c>
      <c r="J10" s="22" t="s">
        <v>3</v>
      </c>
      <c r="K10" s="22" t="s">
        <v>0</v>
      </c>
      <c r="L10" s="22" t="s">
        <v>85</v>
      </c>
    </row>
    <row r="11" s="20" customFormat="1" ht="17.25"/>
    <row r="12" spans="1:12" s="20" customFormat="1" ht="17.25">
      <c r="A12" s="27" t="s">
        <v>6</v>
      </c>
      <c r="B12" s="27"/>
      <c r="C12" s="27"/>
      <c r="D12" s="27"/>
      <c r="E12" s="27"/>
      <c r="F12" s="27" t="s">
        <v>4</v>
      </c>
      <c r="G12" s="27"/>
      <c r="H12" s="27"/>
      <c r="I12" s="27"/>
      <c r="J12" s="27"/>
      <c r="K12" s="24" t="s">
        <v>1</v>
      </c>
      <c r="L12" s="24" t="s">
        <v>2</v>
      </c>
    </row>
    <row r="13" spans="1:12" s="20" customFormat="1" ht="17.25">
      <c r="A13" s="22">
        <v>1</v>
      </c>
      <c r="B13" s="23">
        <v>0.375</v>
      </c>
      <c r="C13" s="22" t="s">
        <v>73</v>
      </c>
      <c r="D13" s="23">
        <v>0.3923611111111111</v>
      </c>
      <c r="E13" s="22" t="s">
        <v>74</v>
      </c>
      <c r="F13" s="22" t="s">
        <v>7</v>
      </c>
      <c r="G13" s="22">
        <v>1</v>
      </c>
      <c r="H13" s="22" t="s">
        <v>75</v>
      </c>
      <c r="I13" s="22">
        <v>0</v>
      </c>
      <c r="J13" s="22" t="s">
        <v>8</v>
      </c>
      <c r="K13" s="22" t="s">
        <v>31</v>
      </c>
      <c r="L13" s="22" t="s">
        <v>32</v>
      </c>
    </row>
    <row r="14" spans="1:12" s="20" customFormat="1" ht="17.25">
      <c r="A14" s="22">
        <v>2</v>
      </c>
      <c r="B14" s="23">
        <v>0.3958333333333333</v>
      </c>
      <c r="C14" s="22" t="s">
        <v>73</v>
      </c>
      <c r="D14" s="23">
        <v>0.4131944444444444</v>
      </c>
      <c r="E14" s="22" t="s">
        <v>74</v>
      </c>
      <c r="F14" s="22" t="s">
        <v>31</v>
      </c>
      <c r="G14" s="22">
        <v>0</v>
      </c>
      <c r="H14" s="22" t="s">
        <v>75</v>
      </c>
      <c r="I14" s="22">
        <v>3</v>
      </c>
      <c r="J14" s="22" t="s">
        <v>32</v>
      </c>
      <c r="K14" s="22" t="s">
        <v>9</v>
      </c>
      <c r="L14" s="22" t="s">
        <v>7</v>
      </c>
    </row>
    <row r="15" spans="1:12" s="20" customFormat="1" ht="17.25">
      <c r="A15" s="22">
        <v>3</v>
      </c>
      <c r="B15" s="23">
        <v>0.4166666666666667</v>
      </c>
      <c r="C15" s="22" t="s">
        <v>73</v>
      </c>
      <c r="D15" s="23">
        <v>0.43402777777777773</v>
      </c>
      <c r="E15" s="22" t="s">
        <v>74</v>
      </c>
      <c r="F15" s="22" t="s">
        <v>9</v>
      </c>
      <c r="G15" s="22">
        <v>5</v>
      </c>
      <c r="H15" s="22" t="s">
        <v>76</v>
      </c>
      <c r="I15" s="22">
        <v>0</v>
      </c>
      <c r="J15" s="22" t="s">
        <v>7</v>
      </c>
      <c r="K15" s="22" t="s">
        <v>8</v>
      </c>
      <c r="L15" s="22" t="s">
        <v>31</v>
      </c>
    </row>
    <row r="16" spans="1:12" s="20" customFormat="1" ht="17.25">
      <c r="A16" s="22">
        <v>4</v>
      </c>
      <c r="B16" s="23">
        <v>0.4375</v>
      </c>
      <c r="C16" s="22" t="s">
        <v>73</v>
      </c>
      <c r="D16" s="23">
        <v>0.4548611111111111</v>
      </c>
      <c r="E16" s="22" t="s">
        <v>74</v>
      </c>
      <c r="F16" s="22" t="s">
        <v>8</v>
      </c>
      <c r="G16" s="22">
        <v>0</v>
      </c>
      <c r="H16" s="22" t="s">
        <v>75</v>
      </c>
      <c r="I16" s="22">
        <v>3</v>
      </c>
      <c r="J16" s="22" t="s">
        <v>31</v>
      </c>
      <c r="K16" s="22" t="s">
        <v>32</v>
      </c>
      <c r="L16" s="22" t="s">
        <v>9</v>
      </c>
    </row>
    <row r="17" spans="1:12" s="20" customFormat="1" ht="17.25">
      <c r="A17" s="22">
        <v>5</v>
      </c>
      <c r="B17" s="23">
        <v>0.4583333333333333</v>
      </c>
      <c r="C17" s="22" t="s">
        <v>77</v>
      </c>
      <c r="D17" s="23">
        <v>0.4756944444444444</v>
      </c>
      <c r="E17" s="22" t="s">
        <v>78</v>
      </c>
      <c r="F17" s="22" t="s">
        <v>79</v>
      </c>
      <c r="G17" s="22">
        <v>5</v>
      </c>
      <c r="H17" s="22" t="s">
        <v>76</v>
      </c>
      <c r="I17" s="22">
        <v>1</v>
      </c>
      <c r="J17" s="22" t="s">
        <v>9</v>
      </c>
      <c r="K17" s="22" t="s">
        <v>7</v>
      </c>
      <c r="L17" s="22" t="s">
        <v>8</v>
      </c>
    </row>
    <row r="18" spans="1:12" s="20" customFormat="1" ht="17.25">
      <c r="A18" s="25"/>
      <c r="B18" s="26"/>
      <c r="C18" s="25"/>
      <c r="D18" s="26"/>
      <c r="E18" s="25"/>
      <c r="F18" s="25"/>
      <c r="G18" s="25"/>
      <c r="H18" s="25"/>
      <c r="I18" s="25"/>
      <c r="J18" s="25"/>
      <c r="K18" s="25"/>
      <c r="L18" s="25"/>
    </row>
    <row r="19" spans="1:6" s="20" customFormat="1" ht="17.25">
      <c r="A19" s="31">
        <v>41032</v>
      </c>
      <c r="B19" s="32"/>
      <c r="C19" s="32" t="s">
        <v>10</v>
      </c>
      <c r="D19" s="32"/>
      <c r="E19" s="32"/>
      <c r="F19" s="32"/>
    </row>
    <row r="20" s="20" customFormat="1" ht="17.25"/>
    <row r="21" spans="1:12" s="20" customFormat="1" ht="17.25">
      <c r="A21" s="33" t="s">
        <v>12</v>
      </c>
      <c r="B21" s="33"/>
      <c r="C21" s="33"/>
      <c r="D21" s="33"/>
      <c r="E21" s="33"/>
      <c r="F21" s="27" t="s">
        <v>4</v>
      </c>
      <c r="G21" s="27"/>
      <c r="H21" s="27"/>
      <c r="I21" s="27"/>
      <c r="J21" s="27"/>
      <c r="K21" s="24" t="s">
        <v>1</v>
      </c>
      <c r="L21" s="24" t="s">
        <v>2</v>
      </c>
    </row>
    <row r="22" spans="1:12" s="20" customFormat="1" ht="17.25">
      <c r="A22" s="22">
        <v>1</v>
      </c>
      <c r="B22" s="23">
        <v>0.3958333333333333</v>
      </c>
      <c r="C22" s="22" t="s">
        <v>62</v>
      </c>
      <c r="D22" s="23">
        <v>0.4131944444444444</v>
      </c>
      <c r="E22" s="22" t="s">
        <v>63</v>
      </c>
      <c r="F22" s="22" t="s">
        <v>0</v>
      </c>
      <c r="G22" s="22"/>
      <c r="H22" s="22" t="s">
        <v>60</v>
      </c>
      <c r="I22" s="22"/>
      <c r="J22" s="22" t="s">
        <v>65</v>
      </c>
      <c r="K22" s="22" t="s">
        <v>61</v>
      </c>
      <c r="L22" s="22" t="s">
        <v>3</v>
      </c>
    </row>
    <row r="23" spans="1:12" s="20" customFormat="1" ht="17.25">
      <c r="A23" s="22">
        <v>2</v>
      </c>
      <c r="B23" s="23">
        <v>0.4166666666666667</v>
      </c>
      <c r="C23" s="22" t="s">
        <v>62</v>
      </c>
      <c r="D23" s="23">
        <v>0.43402777777777773</v>
      </c>
      <c r="E23" s="22" t="s">
        <v>63</v>
      </c>
      <c r="F23" s="22" t="s">
        <v>3</v>
      </c>
      <c r="G23" s="22"/>
      <c r="H23" s="22" t="s">
        <v>64</v>
      </c>
      <c r="I23" s="22"/>
      <c r="J23" s="22" t="s">
        <v>61</v>
      </c>
      <c r="K23" s="22" t="s">
        <v>85</v>
      </c>
      <c r="L23" s="22" t="s">
        <v>0</v>
      </c>
    </row>
    <row r="24" spans="1:12" s="20" customFormat="1" ht="17.25">
      <c r="A24" s="22"/>
      <c r="B24" s="23">
        <v>0.4375</v>
      </c>
      <c r="C24" s="23" t="s">
        <v>58</v>
      </c>
      <c r="D24" s="23">
        <v>0.4513888888888889</v>
      </c>
      <c r="E24" s="28" t="s">
        <v>11</v>
      </c>
      <c r="F24" s="29"/>
      <c r="G24" s="29"/>
      <c r="H24" s="29"/>
      <c r="I24" s="29"/>
      <c r="J24" s="29"/>
      <c r="K24" s="29"/>
      <c r="L24" s="30"/>
    </row>
    <row r="25" spans="1:12" s="20" customFormat="1" ht="17.25">
      <c r="A25" s="22">
        <v>3</v>
      </c>
      <c r="B25" s="23">
        <v>0.47222222222222227</v>
      </c>
      <c r="C25" s="22" t="s">
        <v>66</v>
      </c>
      <c r="D25" s="23">
        <v>0.4895833333333333</v>
      </c>
      <c r="E25" s="22" t="s">
        <v>67</v>
      </c>
      <c r="F25" s="22" t="s">
        <v>85</v>
      </c>
      <c r="G25" s="22"/>
      <c r="H25" s="22" t="s">
        <v>60</v>
      </c>
      <c r="I25" s="22"/>
      <c r="J25" s="22" t="s">
        <v>3</v>
      </c>
      <c r="K25" s="22" t="s">
        <v>65</v>
      </c>
      <c r="L25" s="22" t="s">
        <v>68</v>
      </c>
    </row>
    <row r="26" spans="1:12" s="20" customFormat="1" ht="17.25">
      <c r="A26" s="22">
        <v>4</v>
      </c>
      <c r="B26" s="23">
        <v>0.4930555555555556</v>
      </c>
      <c r="C26" s="22" t="s">
        <v>58</v>
      </c>
      <c r="D26" s="23">
        <v>0.5104166666666666</v>
      </c>
      <c r="E26" s="22" t="s">
        <v>59</v>
      </c>
      <c r="F26" s="22" t="s">
        <v>0</v>
      </c>
      <c r="G26" s="22"/>
      <c r="H26" s="22" t="s">
        <v>72</v>
      </c>
      <c r="I26" s="22"/>
      <c r="J26" s="22" t="s">
        <v>61</v>
      </c>
      <c r="K26" s="22" t="s">
        <v>3</v>
      </c>
      <c r="L26" s="22" t="s">
        <v>85</v>
      </c>
    </row>
    <row r="27" s="20" customFormat="1" ht="17.25"/>
    <row r="28" spans="1:12" s="20" customFormat="1" ht="17.25">
      <c r="A28" s="27" t="s">
        <v>13</v>
      </c>
      <c r="B28" s="27"/>
      <c r="C28" s="27"/>
      <c r="D28" s="27"/>
      <c r="E28" s="27"/>
      <c r="F28" s="27" t="s">
        <v>4</v>
      </c>
      <c r="G28" s="27"/>
      <c r="H28" s="27"/>
      <c r="I28" s="27"/>
      <c r="J28" s="27"/>
      <c r="K28" s="24" t="s">
        <v>1</v>
      </c>
      <c r="L28" s="24" t="s">
        <v>2</v>
      </c>
    </row>
    <row r="29" spans="1:12" s="20" customFormat="1" ht="17.25">
      <c r="A29" s="22">
        <v>1</v>
      </c>
      <c r="B29" s="23">
        <v>0.3958333333333333</v>
      </c>
      <c r="C29" s="22" t="s">
        <v>73</v>
      </c>
      <c r="D29" s="23">
        <v>0.4131944444444444</v>
      </c>
      <c r="E29" s="22" t="s">
        <v>74</v>
      </c>
      <c r="F29" s="22" t="s">
        <v>79</v>
      </c>
      <c r="G29" s="22"/>
      <c r="H29" s="22" t="s">
        <v>76</v>
      </c>
      <c r="I29" s="22"/>
      <c r="J29" s="22" t="s">
        <v>7</v>
      </c>
      <c r="K29" s="22" t="s">
        <v>9</v>
      </c>
      <c r="L29" s="22" t="s">
        <v>8</v>
      </c>
    </row>
    <row r="30" spans="1:12" s="20" customFormat="1" ht="17.25">
      <c r="A30" s="22">
        <v>2</v>
      </c>
      <c r="B30" s="23">
        <v>0.4166666666666667</v>
      </c>
      <c r="C30" s="22" t="s">
        <v>77</v>
      </c>
      <c r="D30" s="23">
        <v>0.43402777777777773</v>
      </c>
      <c r="E30" s="22" t="s">
        <v>78</v>
      </c>
      <c r="F30" s="22" t="s">
        <v>8</v>
      </c>
      <c r="G30" s="22"/>
      <c r="H30" s="22" t="s">
        <v>75</v>
      </c>
      <c r="I30" s="22"/>
      <c r="J30" s="22" t="s">
        <v>9</v>
      </c>
      <c r="K30" s="22" t="s">
        <v>7</v>
      </c>
      <c r="L30" s="22" t="s">
        <v>31</v>
      </c>
    </row>
    <row r="31" spans="1:12" s="20" customFormat="1" ht="17.25">
      <c r="A31" s="22"/>
      <c r="B31" s="23">
        <v>0.4375</v>
      </c>
      <c r="C31" s="23" t="s">
        <v>77</v>
      </c>
      <c r="D31" s="23">
        <v>0.4513888888888889</v>
      </c>
      <c r="E31" s="28" t="s">
        <v>11</v>
      </c>
      <c r="F31" s="29"/>
      <c r="G31" s="29"/>
      <c r="H31" s="29"/>
      <c r="I31" s="29"/>
      <c r="J31" s="29"/>
      <c r="K31" s="29"/>
      <c r="L31" s="30"/>
    </row>
    <row r="32" spans="1:12" s="20" customFormat="1" ht="17.25">
      <c r="A32" s="22">
        <v>3</v>
      </c>
      <c r="B32" s="23">
        <v>0.47222222222222227</v>
      </c>
      <c r="C32" s="22" t="s">
        <v>77</v>
      </c>
      <c r="D32" s="23">
        <v>0.4895833333333333</v>
      </c>
      <c r="E32" s="22" t="s">
        <v>78</v>
      </c>
      <c r="F32" s="22" t="s">
        <v>7</v>
      </c>
      <c r="G32" s="22"/>
      <c r="H32" s="22" t="s">
        <v>75</v>
      </c>
      <c r="I32" s="22"/>
      <c r="J32" s="22" t="s">
        <v>31</v>
      </c>
      <c r="K32" s="22" t="s">
        <v>8</v>
      </c>
      <c r="L32" s="22" t="s">
        <v>32</v>
      </c>
    </row>
    <row r="33" spans="1:12" s="20" customFormat="1" ht="17.25">
      <c r="A33" s="22">
        <v>4</v>
      </c>
      <c r="B33" s="23">
        <v>0.4930555555555556</v>
      </c>
      <c r="C33" s="22" t="s">
        <v>73</v>
      </c>
      <c r="D33" s="23">
        <v>0.5104166666666666</v>
      </c>
      <c r="E33" s="22" t="s">
        <v>74</v>
      </c>
      <c r="F33" s="22" t="s">
        <v>8</v>
      </c>
      <c r="G33" s="22"/>
      <c r="H33" s="22" t="s">
        <v>75</v>
      </c>
      <c r="I33" s="22"/>
      <c r="J33" s="22" t="s">
        <v>32</v>
      </c>
      <c r="K33" s="22" t="s">
        <v>31</v>
      </c>
      <c r="L33" s="22" t="s">
        <v>7</v>
      </c>
    </row>
    <row r="35" spans="1:6" ht="17.25">
      <c r="A35" s="31">
        <v>41033</v>
      </c>
      <c r="B35" s="31"/>
      <c r="C35" s="36" t="s">
        <v>83</v>
      </c>
      <c r="D35" s="36"/>
      <c r="E35" s="36"/>
      <c r="F35" s="36"/>
    </row>
    <row r="37" spans="1:12" s="20" customFormat="1" ht="17.25">
      <c r="A37" s="35" t="s">
        <v>82</v>
      </c>
      <c r="B37" s="35"/>
      <c r="C37" s="35"/>
      <c r="D37" s="35"/>
      <c r="E37" s="35"/>
      <c r="F37" s="27" t="s">
        <v>4</v>
      </c>
      <c r="G37" s="27"/>
      <c r="H37" s="27"/>
      <c r="I37" s="27"/>
      <c r="J37" s="27"/>
      <c r="K37" s="24" t="s">
        <v>1</v>
      </c>
      <c r="L37" s="24" t="s">
        <v>2</v>
      </c>
    </row>
    <row r="38" spans="1:12" ht="17.25">
      <c r="A38" s="22">
        <v>1</v>
      </c>
      <c r="B38" s="23">
        <v>0.375</v>
      </c>
      <c r="C38" s="22" t="s">
        <v>73</v>
      </c>
      <c r="D38" s="23">
        <v>0.3923611111111111</v>
      </c>
      <c r="E38" s="22" t="s">
        <v>81</v>
      </c>
      <c r="F38" s="22" t="s">
        <v>55</v>
      </c>
      <c r="G38" s="22"/>
      <c r="H38" s="22" t="s">
        <v>56</v>
      </c>
      <c r="I38" s="22"/>
      <c r="J38" s="22" t="s">
        <v>85</v>
      </c>
      <c r="K38" s="22" t="s">
        <v>9</v>
      </c>
      <c r="L38" s="22" t="s">
        <v>80</v>
      </c>
    </row>
    <row r="39" spans="1:12" ht="17.25">
      <c r="A39" s="22">
        <v>2</v>
      </c>
      <c r="B39" s="23">
        <v>0.3958333333333333</v>
      </c>
      <c r="C39" s="22" t="s">
        <v>73</v>
      </c>
      <c r="D39" s="23">
        <v>0.4131944444444444</v>
      </c>
      <c r="E39" s="22" t="s">
        <v>74</v>
      </c>
      <c r="F39" s="22" t="s">
        <v>80</v>
      </c>
      <c r="G39" s="22"/>
      <c r="H39" s="22" t="s">
        <v>76</v>
      </c>
      <c r="I39" s="22"/>
      <c r="J39" s="22" t="s">
        <v>9</v>
      </c>
      <c r="K39" s="22" t="s">
        <v>55</v>
      </c>
      <c r="L39" s="22" t="s">
        <v>65</v>
      </c>
    </row>
    <row r="40" spans="1:12" ht="17.25">
      <c r="A40" s="22">
        <v>3</v>
      </c>
      <c r="B40" s="23">
        <v>0.4166666666666667</v>
      </c>
      <c r="C40" s="22" t="s">
        <v>77</v>
      </c>
      <c r="D40" s="23">
        <v>0.43402777777777773</v>
      </c>
      <c r="E40" s="22" t="s">
        <v>81</v>
      </c>
      <c r="F40" s="22" t="s">
        <v>61</v>
      </c>
      <c r="G40" s="22"/>
      <c r="H40" s="22" t="s">
        <v>60</v>
      </c>
      <c r="I40" s="22"/>
      <c r="J40" s="22" t="s">
        <v>65</v>
      </c>
      <c r="K40" s="22" t="s">
        <v>80</v>
      </c>
      <c r="L40" s="22" t="s">
        <v>85</v>
      </c>
    </row>
  </sheetData>
  <sheetProtection/>
  <mergeCells count="19">
    <mergeCell ref="A37:E37"/>
    <mergeCell ref="F37:J37"/>
    <mergeCell ref="A35:B35"/>
    <mergeCell ref="C35:F35"/>
    <mergeCell ref="E31:L31"/>
    <mergeCell ref="A1:L1"/>
    <mergeCell ref="C3:F3"/>
    <mergeCell ref="C19:F19"/>
    <mergeCell ref="A3:B3"/>
    <mergeCell ref="F5:J5"/>
    <mergeCell ref="A5:E5"/>
    <mergeCell ref="A12:E12"/>
    <mergeCell ref="F12:J12"/>
    <mergeCell ref="E24:L24"/>
    <mergeCell ref="A19:B19"/>
    <mergeCell ref="A21:E21"/>
    <mergeCell ref="F21:J21"/>
    <mergeCell ref="A28:E28"/>
    <mergeCell ref="F28:J28"/>
  </mergeCells>
  <printOptions/>
  <pageMargins left="0.79" right="0.787" top="0.984" bottom="0.984" header="0.512" footer="0.512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PageLayoutView="0" workbookViewId="0" topLeftCell="A1">
      <selection activeCell="U26" sqref="U26:U27"/>
    </sheetView>
  </sheetViews>
  <sheetFormatPr defaultColWidth="3.75390625" defaultRowHeight="13.5"/>
  <cols>
    <col min="1" max="1" width="7.25390625" style="2" bestFit="1" customWidth="1"/>
    <col min="2" max="12" width="3.75390625" style="2" customWidth="1"/>
    <col min="13" max="16384" width="3.75390625" style="2" customWidth="1"/>
  </cols>
  <sheetData>
    <row r="1" spans="1:33" ht="13.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4" ht="13.5">
      <c r="A3" s="49" t="s">
        <v>25</v>
      </c>
      <c r="B3" s="49"/>
      <c r="C3" s="49"/>
      <c r="D3" s="49"/>
    </row>
    <row r="4" spans="1:27" ht="13.5">
      <c r="A4" s="81" t="s">
        <v>14</v>
      </c>
      <c r="B4" s="82"/>
      <c r="C4" s="83"/>
      <c r="D4" s="84" t="str">
        <f>IF($A5="","",$A5)</f>
        <v>ベルデSC</v>
      </c>
      <c r="E4" s="82"/>
      <c r="F4" s="83"/>
      <c r="G4" s="84" t="str">
        <f>IF($A7="","",$A7)</f>
        <v>宮崎二葉SC</v>
      </c>
      <c r="H4" s="82"/>
      <c r="I4" s="83"/>
      <c r="J4" s="85" t="str">
        <f>IF($A9="","",$A9)</f>
        <v>宮崎サンキッズ</v>
      </c>
      <c r="K4" s="86"/>
      <c r="L4" s="87"/>
      <c r="M4" s="84" t="str">
        <f>IF($A11="","",$A11)</f>
        <v>さぎぬまSC</v>
      </c>
      <c r="N4" s="82"/>
      <c r="O4" s="83"/>
      <c r="P4" s="84" t="str">
        <f>IF($A13="","",$A13)</f>
        <v>菅生SC</v>
      </c>
      <c r="Q4" s="82"/>
      <c r="R4" s="83"/>
      <c r="S4" s="3" t="s">
        <v>15</v>
      </c>
      <c r="T4" s="3" t="s">
        <v>26</v>
      </c>
      <c r="U4" s="3" t="s">
        <v>16</v>
      </c>
      <c r="V4" s="3" t="s">
        <v>17</v>
      </c>
      <c r="W4" s="3" t="s">
        <v>18</v>
      </c>
      <c r="X4" s="4" t="s">
        <v>27</v>
      </c>
      <c r="Y4" s="3" t="s">
        <v>19</v>
      </c>
      <c r="Z4" s="80" t="s">
        <v>20</v>
      </c>
      <c r="AA4" s="80"/>
    </row>
    <row r="5" spans="1:28" ht="13.5">
      <c r="A5" s="72" t="s">
        <v>28</v>
      </c>
      <c r="B5" s="73"/>
      <c r="C5" s="74"/>
      <c r="D5" s="60"/>
      <c r="E5" s="61"/>
      <c r="F5" s="62"/>
      <c r="G5" s="56">
        <f>IF(D7="○","×",IF(D7="×","○",IF(D7="","","△")))</f>
      </c>
      <c r="H5" s="57"/>
      <c r="I5" s="58"/>
      <c r="J5" s="56">
        <f>IF(D9="○","×",IF(D9="×","○",IF(D9="","","△")))</f>
      </c>
      <c r="K5" s="57"/>
      <c r="L5" s="58"/>
      <c r="M5" s="56">
        <f>IF(D11="○","×",IF(D11="×","○",IF(D11="","","△")))</f>
      </c>
      <c r="N5" s="57"/>
      <c r="O5" s="58"/>
      <c r="P5" s="56">
        <f>IF(D13="○","×",IF(D13="×","○",IF(D13="","","△")))</f>
      </c>
      <c r="Q5" s="57"/>
      <c r="R5" s="58"/>
      <c r="S5" s="43">
        <f>COUNTIF(D5:R5,"○")</f>
        <v>0</v>
      </c>
      <c r="T5" s="43">
        <f>COUNTIF(D5:R5,"×")</f>
        <v>0</v>
      </c>
      <c r="U5" s="43">
        <f>COUNTIF(D5:R5,"△")</f>
        <v>0</v>
      </c>
      <c r="V5" s="43">
        <f>IF(G6="",0,G6)+IF(J6="",0,J6)+IF(M6="",0,M6)+IF(P6="",0,P6)</f>
        <v>0</v>
      </c>
      <c r="W5" s="43">
        <f>IF(I6="",0,I6)+IF(L6="",0,L6)+IF(O6="",0,O6)+IF(R6="",0,R6)</f>
        <v>0</v>
      </c>
      <c r="X5" s="43">
        <f>V5-W5</f>
        <v>0</v>
      </c>
      <c r="Y5" s="43">
        <f>S5*3+U5</f>
        <v>0</v>
      </c>
      <c r="Z5" s="70"/>
      <c r="AA5" s="70"/>
      <c r="AB5" s="71"/>
    </row>
    <row r="6" spans="1:28" ht="13.5">
      <c r="A6" s="75"/>
      <c r="B6" s="76"/>
      <c r="C6" s="77"/>
      <c r="D6" s="63"/>
      <c r="E6" s="64"/>
      <c r="F6" s="65"/>
      <c r="G6" s="5">
        <f>IF(F8="","",F8)</f>
      </c>
      <c r="H6" s="6" t="s">
        <v>21</v>
      </c>
      <c r="I6" s="5">
        <f>IF(D8="","",D8)</f>
      </c>
      <c r="J6" s="7">
        <f>IF(F10="","",F10)</f>
      </c>
      <c r="K6" s="6" t="s">
        <v>21</v>
      </c>
      <c r="L6" s="8">
        <f>IF(D10="","",D10)</f>
      </c>
      <c r="M6" s="5">
        <f>IF(F12="","",F12)</f>
      </c>
      <c r="N6" s="6" t="s">
        <v>21</v>
      </c>
      <c r="O6" s="8">
        <f>IF(D12="","",D12)</f>
      </c>
      <c r="P6" s="5">
        <f>IF(F14="","",F14)</f>
      </c>
      <c r="Q6" s="6" t="s">
        <v>21</v>
      </c>
      <c r="R6" s="8">
        <f>IF(D14="","",D14)</f>
      </c>
      <c r="S6" s="44"/>
      <c r="T6" s="44"/>
      <c r="U6" s="44"/>
      <c r="V6" s="44"/>
      <c r="W6" s="44"/>
      <c r="X6" s="44"/>
      <c r="Y6" s="44"/>
      <c r="Z6" s="70"/>
      <c r="AA6" s="70"/>
      <c r="AB6" s="71"/>
    </row>
    <row r="7" spans="1:28" ht="13.5">
      <c r="A7" s="72" t="s">
        <v>0</v>
      </c>
      <c r="B7" s="51"/>
      <c r="C7" s="78"/>
      <c r="D7" s="56">
        <f>IF(D8&gt;F8,"○",IF(D8&lt;F8,"×",IF(D8="","","△")))</f>
      </c>
      <c r="E7" s="57"/>
      <c r="F7" s="58"/>
      <c r="G7" s="60"/>
      <c r="H7" s="61"/>
      <c r="I7" s="62"/>
      <c r="J7" s="56" t="str">
        <f>IF(G9="○","×",IF(G9="×","○",IF(G9="","","△")))</f>
        <v>×</v>
      </c>
      <c r="K7" s="57"/>
      <c r="L7" s="58"/>
      <c r="M7" s="56">
        <f>IF(G11="○","×",IF(G11="×","○",IF(G11="","","△")))</f>
      </c>
      <c r="N7" s="57"/>
      <c r="O7" s="58"/>
      <c r="P7" s="56" t="str">
        <f>IF(G13="○","×",IF(G13="×","○",IF(G13="","","△")))</f>
        <v>×</v>
      </c>
      <c r="Q7" s="57"/>
      <c r="R7" s="58"/>
      <c r="S7" s="43">
        <f>COUNTIF(D7:R7,"○")</f>
        <v>0</v>
      </c>
      <c r="T7" s="43">
        <f>COUNTIF(D7:R7,"×")</f>
        <v>2</v>
      </c>
      <c r="U7" s="43">
        <f>COUNTIF(D7:R7,"△")</f>
        <v>0</v>
      </c>
      <c r="V7" s="43">
        <f>IF(G8="",0,G8)+IF(J8="",0,J8)+IF(M8="",0,M8)+IF(P8="",0,P8)</f>
        <v>2</v>
      </c>
      <c r="W7" s="43">
        <f>IF(I8="",0,I8)+IF(L8="",0,L8)+IF(O8="",0,O8)+IF(R8="",0,R8)</f>
        <v>6</v>
      </c>
      <c r="X7" s="43">
        <f>V7-W7</f>
        <v>-4</v>
      </c>
      <c r="Y7" s="43">
        <f>S7*3+U7</f>
        <v>0</v>
      </c>
      <c r="Z7" s="70"/>
      <c r="AA7" s="70"/>
      <c r="AB7" s="71"/>
    </row>
    <row r="8" spans="1:28" ht="13.5">
      <c r="A8" s="53"/>
      <c r="B8" s="54"/>
      <c r="C8" s="79"/>
      <c r="D8" s="5"/>
      <c r="E8" s="6" t="s">
        <v>21</v>
      </c>
      <c r="F8" s="8"/>
      <c r="G8" s="63"/>
      <c r="H8" s="64"/>
      <c r="I8" s="65"/>
      <c r="J8" s="5">
        <v>2</v>
      </c>
      <c r="K8" s="6" t="s">
        <v>21</v>
      </c>
      <c r="L8" s="8">
        <v>3</v>
      </c>
      <c r="M8" s="5">
        <f>IF(I12="","",I12)</f>
      </c>
      <c r="N8" s="6" t="s">
        <v>21</v>
      </c>
      <c r="O8" s="8">
        <f>IF(G12="","",G12)</f>
      </c>
      <c r="P8" s="5">
        <v>0</v>
      </c>
      <c r="Q8" s="6" t="s">
        <v>21</v>
      </c>
      <c r="R8" s="8">
        <v>3</v>
      </c>
      <c r="S8" s="44"/>
      <c r="T8" s="44"/>
      <c r="U8" s="44"/>
      <c r="V8" s="44"/>
      <c r="W8" s="44"/>
      <c r="X8" s="44"/>
      <c r="Y8" s="44"/>
      <c r="Z8" s="70"/>
      <c r="AA8" s="70"/>
      <c r="AB8" s="71"/>
    </row>
    <row r="9" spans="1:28" ht="13.5">
      <c r="A9" s="50" t="s">
        <v>85</v>
      </c>
      <c r="B9" s="51"/>
      <c r="C9" s="78"/>
      <c r="D9" s="56">
        <f>IF(D10&gt;F10,"○",IF(D10&lt;F10,"×",IF(D10="","","△")))</f>
      </c>
      <c r="E9" s="57"/>
      <c r="F9" s="58"/>
      <c r="G9" s="56" t="str">
        <f>IF(G10&gt;I10,"○",IF(G10&lt;I10,"×",IF(G10="","","△")))</f>
        <v>○</v>
      </c>
      <c r="H9" s="57"/>
      <c r="I9" s="58"/>
      <c r="J9" s="60"/>
      <c r="K9" s="61"/>
      <c r="L9" s="62"/>
      <c r="M9" s="56" t="str">
        <f>IF(J11="○","×",IF(J11="×","○",IF(J11="","","△")))</f>
        <v>×</v>
      </c>
      <c r="N9" s="57"/>
      <c r="O9" s="58"/>
      <c r="P9" s="56">
        <f>IF(J13="○","×",IF(J13="×","○",IF(J13="","","△")))</f>
      </c>
      <c r="Q9" s="57"/>
      <c r="R9" s="58"/>
      <c r="S9" s="43">
        <f>COUNTIF(D9:R9,"○")</f>
        <v>1</v>
      </c>
      <c r="T9" s="43">
        <f>COUNTIF(D9:R9,"×")</f>
        <v>1</v>
      </c>
      <c r="U9" s="43">
        <f>COUNTIF(D9:R9,"△")</f>
        <v>0</v>
      </c>
      <c r="V9" s="43">
        <f>IF(G10="",0,G10)+IF(J10="",0,J10)+IF(M10="",0,M10)+IF(P10="",0,P10)</f>
        <v>3</v>
      </c>
      <c r="W9" s="43">
        <f>IF(I10="",0,I10)+IF(L10="",0,L10)+IF(O10="",0,O10)+IF(R10="",0,R10)</f>
        <v>5</v>
      </c>
      <c r="X9" s="43">
        <f>V9-W9</f>
        <v>-2</v>
      </c>
      <c r="Y9" s="43">
        <f>S9*3+U9</f>
        <v>3</v>
      </c>
      <c r="Z9" s="70"/>
      <c r="AA9" s="70"/>
      <c r="AB9" s="71"/>
    </row>
    <row r="10" spans="1:28" ht="13.5">
      <c r="A10" s="53"/>
      <c r="B10" s="54"/>
      <c r="C10" s="79"/>
      <c r="D10" s="5"/>
      <c r="E10" s="6" t="s">
        <v>21</v>
      </c>
      <c r="F10" s="8"/>
      <c r="G10" s="5">
        <v>3</v>
      </c>
      <c r="H10" s="6" t="s">
        <v>21</v>
      </c>
      <c r="I10" s="8">
        <v>2</v>
      </c>
      <c r="J10" s="63"/>
      <c r="K10" s="64"/>
      <c r="L10" s="65"/>
      <c r="M10" s="5">
        <v>0</v>
      </c>
      <c r="N10" s="6" t="s">
        <v>21</v>
      </c>
      <c r="O10" s="8">
        <v>3</v>
      </c>
      <c r="P10" s="5">
        <f>IF(L14="","",L14)</f>
      </c>
      <c r="Q10" s="6" t="s">
        <v>21</v>
      </c>
      <c r="R10" s="8">
        <f>IF(J14="","",J14)</f>
      </c>
      <c r="S10" s="44"/>
      <c r="T10" s="44"/>
      <c r="U10" s="44"/>
      <c r="V10" s="44"/>
      <c r="W10" s="44"/>
      <c r="X10" s="44"/>
      <c r="Y10" s="44"/>
      <c r="Z10" s="70"/>
      <c r="AA10" s="70"/>
      <c r="AB10" s="71"/>
    </row>
    <row r="11" spans="1:28" ht="13.5">
      <c r="A11" s="72" t="s">
        <v>29</v>
      </c>
      <c r="B11" s="73"/>
      <c r="C11" s="74"/>
      <c r="D11" s="56">
        <f>IF(D12&gt;F12,"○",IF(D12&lt;F12,"×",IF(D12="","","△")))</f>
      </c>
      <c r="E11" s="57"/>
      <c r="F11" s="58"/>
      <c r="G11" s="56">
        <f>IF(G12&gt;I12,"○",IF(G12&lt;I12,"×",IF(G12="","","△")))</f>
      </c>
      <c r="H11" s="57"/>
      <c r="I11" s="58"/>
      <c r="J11" s="56" t="str">
        <f>IF(J12&gt;L12,"○",IF(J12&lt;L12,"×",IF(J12="","","△")))</f>
        <v>○</v>
      </c>
      <c r="K11" s="57"/>
      <c r="L11" s="69"/>
      <c r="M11" s="60"/>
      <c r="N11" s="61"/>
      <c r="O11" s="62"/>
      <c r="P11" s="56" t="str">
        <f>IF(M13="○","×",IF(M13="×","○",IF(M13="","","△")))</f>
        <v>○</v>
      </c>
      <c r="Q11" s="57"/>
      <c r="R11" s="58"/>
      <c r="S11" s="43">
        <f>COUNTIF(D11:R11,"○")</f>
        <v>2</v>
      </c>
      <c r="T11" s="43">
        <f>COUNTIF(D11:R11,"×")</f>
        <v>0</v>
      </c>
      <c r="U11" s="43">
        <f>COUNTIF(D11:R11,"△")</f>
        <v>0</v>
      </c>
      <c r="V11" s="43">
        <f>IF(G12="",0,G12)+IF(J12="",0,J12)+IF(M12="",0,M12)+IF(P12="",0,P12)</f>
        <v>6</v>
      </c>
      <c r="W11" s="43">
        <f>IF(I12="",0,I12)+IF(L12="",0,L12)+IF(O12="",0,O12)+IF(R12="",0,R12)</f>
        <v>0</v>
      </c>
      <c r="X11" s="43">
        <f>V11-W11</f>
        <v>6</v>
      </c>
      <c r="Y11" s="43">
        <f>S11*3+U11</f>
        <v>6</v>
      </c>
      <c r="Z11" s="70"/>
      <c r="AA11" s="70"/>
      <c r="AB11" s="71"/>
    </row>
    <row r="12" spans="1:28" ht="13.5">
      <c r="A12" s="75"/>
      <c r="B12" s="76"/>
      <c r="C12" s="77"/>
      <c r="D12" s="5"/>
      <c r="E12" s="6" t="s">
        <v>21</v>
      </c>
      <c r="F12" s="8"/>
      <c r="G12" s="5"/>
      <c r="H12" s="6" t="s">
        <v>21</v>
      </c>
      <c r="I12" s="8"/>
      <c r="J12" s="5">
        <v>3</v>
      </c>
      <c r="K12" s="6" t="s">
        <v>21</v>
      </c>
      <c r="L12" s="8">
        <v>0</v>
      </c>
      <c r="M12" s="63"/>
      <c r="N12" s="64"/>
      <c r="O12" s="65"/>
      <c r="P12" s="5">
        <f>IF(O14="","",O14)</f>
        <v>3</v>
      </c>
      <c r="Q12" s="6" t="s">
        <v>21</v>
      </c>
      <c r="R12" s="8">
        <f>IF(M14="","",M14)</f>
        <v>0</v>
      </c>
      <c r="S12" s="44"/>
      <c r="T12" s="44"/>
      <c r="U12" s="44"/>
      <c r="V12" s="44"/>
      <c r="W12" s="44"/>
      <c r="X12" s="44"/>
      <c r="Y12" s="44"/>
      <c r="Z12" s="70"/>
      <c r="AA12" s="70"/>
      <c r="AB12" s="71"/>
    </row>
    <row r="13" spans="1:28" ht="13.5">
      <c r="A13" s="50" t="s">
        <v>3</v>
      </c>
      <c r="B13" s="51"/>
      <c r="C13" s="52"/>
      <c r="D13" s="56">
        <f>IF(D14&gt;F14,"○",IF(D14&lt;F14,"×",IF(D14="","","△")))</f>
      </c>
      <c r="E13" s="57"/>
      <c r="F13" s="58"/>
      <c r="G13" s="56" t="str">
        <f>IF(G14&gt;I14,"○",IF(G14&lt;I14,"×",IF(G14="","","△")))</f>
        <v>○</v>
      </c>
      <c r="H13" s="57"/>
      <c r="I13" s="58"/>
      <c r="J13" s="56">
        <f>IF(J14&gt;L14,"○",IF(J14&lt;L14,"×",IF(J14="","","△")))</f>
      </c>
      <c r="K13" s="57"/>
      <c r="L13" s="58"/>
      <c r="M13" s="56" t="str">
        <f>IF(M14&gt;O14,"○",IF(M14&lt;O14,"×",IF(M14="","","△")))</f>
        <v>×</v>
      </c>
      <c r="N13" s="57"/>
      <c r="O13" s="69"/>
      <c r="P13" s="60"/>
      <c r="Q13" s="61"/>
      <c r="R13" s="62"/>
      <c r="S13" s="43">
        <f>COUNTIF(D13:R13,"○")</f>
        <v>1</v>
      </c>
      <c r="T13" s="43">
        <f>COUNTIF(D13:R13,"×")</f>
        <v>1</v>
      </c>
      <c r="U13" s="43">
        <f>COUNTIF(D13:R13,"△")</f>
        <v>0</v>
      </c>
      <c r="V13" s="43">
        <f>IF(G14="",0,G14)+IF(J14="",0,J14)+IF(M14="",0,M14)+IF(P14="",0,P14)</f>
        <v>3</v>
      </c>
      <c r="W13" s="43">
        <f>IF(I14="",0,I14)+IF(L14="",0,L14)+IF(O14="",0,O14)+IF(R14="",0,R14)</f>
        <v>3</v>
      </c>
      <c r="X13" s="43">
        <f>V13-W13</f>
        <v>0</v>
      </c>
      <c r="Y13" s="43">
        <f>S13*3+U13</f>
        <v>3</v>
      </c>
      <c r="Z13" s="70"/>
      <c r="AA13" s="70"/>
      <c r="AB13" s="71"/>
    </row>
    <row r="14" spans="1:28" ht="13.5">
      <c r="A14" s="53"/>
      <c r="B14" s="54"/>
      <c r="C14" s="55"/>
      <c r="D14" s="5"/>
      <c r="E14" s="6" t="s">
        <v>21</v>
      </c>
      <c r="F14" s="8"/>
      <c r="G14" s="5">
        <v>3</v>
      </c>
      <c r="H14" s="6" t="s">
        <v>21</v>
      </c>
      <c r="I14" s="8">
        <v>0</v>
      </c>
      <c r="J14" s="5"/>
      <c r="K14" s="6" t="s">
        <v>21</v>
      </c>
      <c r="L14" s="8"/>
      <c r="M14" s="5">
        <v>0</v>
      </c>
      <c r="N14" s="6" t="s">
        <v>21</v>
      </c>
      <c r="O14" s="8">
        <v>3</v>
      </c>
      <c r="P14" s="63"/>
      <c r="Q14" s="64"/>
      <c r="R14" s="65"/>
      <c r="S14" s="44"/>
      <c r="T14" s="44"/>
      <c r="U14" s="44"/>
      <c r="V14" s="44"/>
      <c r="W14" s="44"/>
      <c r="X14" s="44"/>
      <c r="Y14" s="44"/>
      <c r="Z14" s="70"/>
      <c r="AA14" s="70"/>
      <c r="AB14" s="71"/>
    </row>
    <row r="16" spans="1:4" ht="13.5">
      <c r="A16" s="49" t="s">
        <v>30</v>
      </c>
      <c r="B16" s="49"/>
      <c r="C16" s="49"/>
      <c r="D16" s="49"/>
    </row>
    <row r="17" spans="1:27" ht="13.5">
      <c r="A17" s="81" t="s">
        <v>14</v>
      </c>
      <c r="B17" s="82"/>
      <c r="C17" s="83"/>
      <c r="D17" s="84" t="str">
        <f>IF($A18="","",$A18)</f>
        <v>FC土橋</v>
      </c>
      <c r="E17" s="82"/>
      <c r="F17" s="83"/>
      <c r="G17" s="84" t="str">
        <f>IF($A20="","",$A20)</f>
        <v>犬蔵SC</v>
      </c>
      <c r="H17" s="82"/>
      <c r="I17" s="83"/>
      <c r="J17" s="84" t="str">
        <f>IF($A22="","",$A22)</f>
        <v>JrチャンプSC</v>
      </c>
      <c r="K17" s="82"/>
      <c r="L17" s="83"/>
      <c r="M17" s="84" t="str">
        <f>IF($A24="","",$A24)</f>
        <v>NKFC</v>
      </c>
      <c r="N17" s="82"/>
      <c r="O17" s="83"/>
      <c r="P17" s="84" t="str">
        <f>IF($A26="","",$A26)</f>
        <v>富士見台FC</v>
      </c>
      <c r="Q17" s="82"/>
      <c r="R17" s="83"/>
      <c r="S17" s="3" t="s">
        <v>15</v>
      </c>
      <c r="T17" s="3" t="s">
        <v>26</v>
      </c>
      <c r="U17" s="3" t="s">
        <v>16</v>
      </c>
      <c r="V17" s="3" t="s">
        <v>17</v>
      </c>
      <c r="W17" s="3" t="s">
        <v>18</v>
      </c>
      <c r="X17" s="4" t="s">
        <v>27</v>
      </c>
      <c r="Y17" s="3" t="s">
        <v>19</v>
      </c>
      <c r="Z17" s="80" t="s">
        <v>20</v>
      </c>
      <c r="AA17" s="80"/>
    </row>
    <row r="18" spans="1:27" ht="13.5">
      <c r="A18" s="72" t="s">
        <v>7</v>
      </c>
      <c r="B18" s="73"/>
      <c r="C18" s="74"/>
      <c r="D18" s="60"/>
      <c r="E18" s="61"/>
      <c r="F18" s="62"/>
      <c r="G18" s="56" t="str">
        <f>IF(D20="○","×",IF(D20="×","○",IF(D20="","","△")))</f>
        <v>○</v>
      </c>
      <c r="H18" s="57"/>
      <c r="I18" s="58"/>
      <c r="J18" s="56">
        <f>IF(D22="○","×",IF(D22="×","○",IF(D22="","","△")))</f>
      </c>
      <c r="K18" s="57"/>
      <c r="L18" s="58"/>
      <c r="M18" s="56">
        <f>IF(D24="○","×",IF(D24="×","○",IF(D24="","","△")))</f>
      </c>
      <c r="N18" s="57"/>
      <c r="O18" s="58"/>
      <c r="P18" s="56" t="str">
        <f>IF(D26="○","×",IF(D26="×","○",IF(D26="","","△")))</f>
        <v>×</v>
      </c>
      <c r="Q18" s="57"/>
      <c r="R18" s="58"/>
      <c r="S18" s="43">
        <f>COUNTIF(D18:R18,"○")</f>
        <v>1</v>
      </c>
      <c r="T18" s="43">
        <f>COUNTIF(D18:R18,"×")</f>
        <v>1</v>
      </c>
      <c r="U18" s="43">
        <f>COUNTIF(D18:R18,"△")</f>
        <v>0</v>
      </c>
      <c r="V18" s="43">
        <f>IF(G19="",0,G19)+IF(J19="",0,J19)+IF(M19="",0,M19)+IF(P19="",0,P19)</f>
        <v>1</v>
      </c>
      <c r="W18" s="43">
        <f>IF(I19="",0,I19)+IF(L19="",0,L19)+IF(O19="",0,O19)+IF(R19="",0,R19)</f>
        <v>5</v>
      </c>
      <c r="X18" s="43">
        <f>V18-W18</f>
        <v>-4</v>
      </c>
      <c r="Y18" s="43">
        <f>S18*3+U18</f>
        <v>3</v>
      </c>
      <c r="Z18" s="70"/>
      <c r="AA18" s="70"/>
    </row>
    <row r="19" spans="1:27" ht="13.5">
      <c r="A19" s="75"/>
      <c r="B19" s="76"/>
      <c r="C19" s="77"/>
      <c r="D19" s="63"/>
      <c r="E19" s="64"/>
      <c r="F19" s="65"/>
      <c r="G19" s="5">
        <v>1</v>
      </c>
      <c r="H19" s="6" t="s">
        <v>21</v>
      </c>
      <c r="I19" s="5">
        <v>0</v>
      </c>
      <c r="J19" s="7">
        <f>IF(F23="","",F23)</f>
      </c>
      <c r="K19" s="6" t="s">
        <v>21</v>
      </c>
      <c r="L19" s="8">
        <f>IF(D23="","",D23)</f>
      </c>
      <c r="M19" s="5">
        <f>IF(F25="","",F25)</f>
      </c>
      <c r="N19" s="6" t="s">
        <v>21</v>
      </c>
      <c r="O19" s="8">
        <f>IF(D25="","",D25)</f>
      </c>
      <c r="P19" s="5">
        <v>0</v>
      </c>
      <c r="Q19" s="6" t="s">
        <v>21</v>
      </c>
      <c r="R19" s="8">
        <v>5</v>
      </c>
      <c r="S19" s="44"/>
      <c r="T19" s="44"/>
      <c r="U19" s="44"/>
      <c r="V19" s="44"/>
      <c r="W19" s="44"/>
      <c r="X19" s="44"/>
      <c r="Y19" s="44"/>
      <c r="Z19" s="70"/>
      <c r="AA19" s="70"/>
    </row>
    <row r="20" spans="1:27" ht="13.5">
      <c r="A20" s="50" t="s">
        <v>8</v>
      </c>
      <c r="B20" s="51"/>
      <c r="C20" s="78"/>
      <c r="D20" s="56" t="str">
        <f>IF(D21&gt;F21,"○",IF(D21&lt;F21,"×",IF(D21="","","△")))</f>
        <v>×</v>
      </c>
      <c r="E20" s="57"/>
      <c r="F20" s="58"/>
      <c r="G20" s="60"/>
      <c r="H20" s="61"/>
      <c r="I20" s="62"/>
      <c r="J20" s="56" t="str">
        <f>IF(G22="○","×",IF(G22="×","○",IF(G22="","","△")))</f>
        <v>×</v>
      </c>
      <c r="K20" s="57"/>
      <c r="L20" s="58"/>
      <c r="M20" s="56">
        <f>IF(G24="○","×",IF(G24="×","○",IF(G24="","","△")))</f>
      </c>
      <c r="N20" s="57"/>
      <c r="O20" s="58"/>
      <c r="P20" s="56">
        <f>IF(G26="○","×",IF(G26="×","○",IF(G26="","","△")))</f>
      </c>
      <c r="Q20" s="57"/>
      <c r="R20" s="58"/>
      <c r="S20" s="43">
        <f>COUNTIF(D20:R20,"○")</f>
        <v>0</v>
      </c>
      <c r="T20" s="43">
        <f>COUNTIF(D20:R20,"×")</f>
        <v>2</v>
      </c>
      <c r="U20" s="43">
        <f>COUNTIF(D20:R20,"△")</f>
        <v>0</v>
      </c>
      <c r="V20" s="43">
        <f>IF(G21="",0,G21)+IF(J21="",0,J21)+IF(M21="",0,M21)+IF(P21="",0,P21)</f>
        <v>0</v>
      </c>
      <c r="W20" s="43">
        <f>IF(I21="",0,I21)+IF(L21="",0,L21)+IF(O21="",0,O21)+IF(R21="",0,R21)</f>
        <v>3</v>
      </c>
      <c r="X20" s="43">
        <f>V20-W20</f>
        <v>-3</v>
      </c>
      <c r="Y20" s="43">
        <f>S20*3+U20</f>
        <v>0</v>
      </c>
      <c r="Z20" s="70"/>
      <c r="AA20" s="70"/>
    </row>
    <row r="21" spans="1:27" ht="13.5">
      <c r="A21" s="53"/>
      <c r="B21" s="54"/>
      <c r="C21" s="79"/>
      <c r="D21" s="5">
        <v>0</v>
      </c>
      <c r="E21" s="6" t="s">
        <v>21</v>
      </c>
      <c r="F21" s="8">
        <v>1</v>
      </c>
      <c r="G21" s="63"/>
      <c r="H21" s="64"/>
      <c r="I21" s="65"/>
      <c r="J21" s="5">
        <v>0</v>
      </c>
      <c r="K21" s="6" t="s">
        <v>21</v>
      </c>
      <c r="L21" s="8">
        <v>3</v>
      </c>
      <c r="M21" s="5">
        <f>IF(I25="","",I25)</f>
      </c>
      <c r="N21" s="6" t="s">
        <v>21</v>
      </c>
      <c r="O21" s="8">
        <f>IF(G25="","",G25)</f>
      </c>
      <c r="P21" s="5">
        <f>IF(I27="","",I27)</f>
      </c>
      <c r="Q21" s="6" t="s">
        <v>21</v>
      </c>
      <c r="R21" s="8">
        <f>IF(G27="","",G27)</f>
      </c>
      <c r="S21" s="44"/>
      <c r="T21" s="44"/>
      <c r="U21" s="44"/>
      <c r="V21" s="44"/>
      <c r="W21" s="44"/>
      <c r="X21" s="44"/>
      <c r="Y21" s="44"/>
      <c r="Z21" s="70"/>
      <c r="AA21" s="70"/>
    </row>
    <row r="22" spans="1:27" ht="13.5">
      <c r="A22" s="50" t="s">
        <v>31</v>
      </c>
      <c r="B22" s="51"/>
      <c r="C22" s="78"/>
      <c r="D22" s="56">
        <f>IF(D23&gt;F23,"○",IF(D23&lt;F23,"×",IF(D23="","","△")))</f>
      </c>
      <c r="E22" s="57"/>
      <c r="F22" s="58"/>
      <c r="G22" s="56" t="str">
        <f>IF(G23&gt;I23,"○",IF(G23&lt;I23,"×",IF(G23="","","△")))</f>
        <v>○</v>
      </c>
      <c r="H22" s="57"/>
      <c r="I22" s="58"/>
      <c r="J22" s="60"/>
      <c r="K22" s="61"/>
      <c r="L22" s="62"/>
      <c r="M22" s="56" t="str">
        <f>IF(J24="○","×",IF(J24="×","○",IF(J24="","","△")))</f>
        <v>×</v>
      </c>
      <c r="N22" s="57"/>
      <c r="O22" s="58"/>
      <c r="P22" s="56">
        <f>IF(J26="○","×",IF(J26="×","○",IF(J26="","","△")))</f>
      </c>
      <c r="Q22" s="57"/>
      <c r="R22" s="58"/>
      <c r="S22" s="43">
        <f>COUNTIF(D22:R22,"○")</f>
        <v>1</v>
      </c>
      <c r="T22" s="43">
        <f>COUNTIF(D22:R22,"×")</f>
        <v>1</v>
      </c>
      <c r="U22" s="43">
        <f>COUNTIF(D22:R22,"△")</f>
        <v>0</v>
      </c>
      <c r="V22" s="43">
        <f>IF(G23="",0,G23)+IF(J23="",0,J23)+IF(M23="",0,M23)+IF(P23="",0,P23)</f>
        <v>3</v>
      </c>
      <c r="W22" s="43">
        <f>IF(I23="",0,I23)+IF(L23="",0,L23)+IF(O23="",0,O23)+IF(R23="",0,R23)</f>
        <v>3</v>
      </c>
      <c r="X22" s="43">
        <f>V22-W22</f>
        <v>0</v>
      </c>
      <c r="Y22" s="43">
        <f>S22*3+U22</f>
        <v>3</v>
      </c>
      <c r="Z22" s="70"/>
      <c r="AA22" s="70"/>
    </row>
    <row r="23" spans="1:27" ht="13.5">
      <c r="A23" s="53"/>
      <c r="B23" s="54"/>
      <c r="C23" s="79"/>
      <c r="D23" s="5"/>
      <c r="E23" s="6" t="s">
        <v>21</v>
      </c>
      <c r="F23" s="8"/>
      <c r="G23" s="5">
        <v>3</v>
      </c>
      <c r="H23" s="6" t="s">
        <v>21</v>
      </c>
      <c r="I23" s="8">
        <v>0</v>
      </c>
      <c r="J23" s="63"/>
      <c r="K23" s="64"/>
      <c r="L23" s="65"/>
      <c r="M23" s="5">
        <v>0</v>
      </c>
      <c r="N23" s="6" t="s">
        <v>21</v>
      </c>
      <c r="O23" s="8">
        <v>3</v>
      </c>
      <c r="P23" s="5">
        <f>IF(L27="","",L27)</f>
      </c>
      <c r="Q23" s="6" t="s">
        <v>21</v>
      </c>
      <c r="R23" s="8">
        <f>IF(J27="","",J27)</f>
      </c>
      <c r="S23" s="44"/>
      <c r="T23" s="44"/>
      <c r="U23" s="44"/>
      <c r="V23" s="44"/>
      <c r="W23" s="44"/>
      <c r="X23" s="44"/>
      <c r="Y23" s="44"/>
      <c r="Z23" s="70"/>
      <c r="AA23" s="70"/>
    </row>
    <row r="24" spans="1:27" ht="13.5">
      <c r="A24" s="72" t="s">
        <v>32</v>
      </c>
      <c r="B24" s="73"/>
      <c r="C24" s="74"/>
      <c r="D24" s="56">
        <f>IF(D25&gt;F25,"○",IF(D25&lt;F25,"×",IF(D25="","","△")))</f>
      </c>
      <c r="E24" s="57"/>
      <c r="F24" s="58"/>
      <c r="G24" s="56">
        <f>IF(G25&gt;I25,"○",IF(G25&lt;I25,"×",IF(G25="","","△")))</f>
      </c>
      <c r="H24" s="57"/>
      <c r="I24" s="58"/>
      <c r="J24" s="56" t="str">
        <f>IF(J25&gt;L25,"○",IF(J25&lt;L25,"×",IF(J25="","","△")))</f>
        <v>○</v>
      </c>
      <c r="K24" s="57"/>
      <c r="L24" s="69"/>
      <c r="M24" s="60"/>
      <c r="N24" s="61"/>
      <c r="O24" s="62"/>
      <c r="P24" s="56" t="str">
        <f>IF(M26="○","×",IF(M26="×","○",IF(M26="","","△")))</f>
        <v>○</v>
      </c>
      <c r="Q24" s="57"/>
      <c r="R24" s="58"/>
      <c r="S24" s="43">
        <f>COUNTIF(D24:R24,"○")</f>
        <v>2</v>
      </c>
      <c r="T24" s="43">
        <f>COUNTIF(D24:R24,"×")</f>
        <v>0</v>
      </c>
      <c r="U24" s="43">
        <f>COUNTIF(D24:R24,"△")</f>
        <v>0</v>
      </c>
      <c r="V24" s="43">
        <f>IF(G25="",0,G25)+IF(J25="",0,J25)+IF(M25="",0,M25)+IF(P25="",0,P25)</f>
        <v>8</v>
      </c>
      <c r="W24" s="43">
        <f>IF(I25="",0,I25)+IF(L25="",0,L25)+IF(O25="",0,O25)+IF(R25="",0,R25)</f>
        <v>1</v>
      </c>
      <c r="X24" s="43">
        <f>V24-W24</f>
        <v>7</v>
      </c>
      <c r="Y24" s="43">
        <f>S24*3+U24</f>
        <v>6</v>
      </c>
      <c r="Z24" s="70"/>
      <c r="AA24" s="70"/>
    </row>
    <row r="25" spans="1:27" ht="13.5">
      <c r="A25" s="75"/>
      <c r="B25" s="76"/>
      <c r="C25" s="77"/>
      <c r="D25" s="5"/>
      <c r="E25" s="6" t="s">
        <v>21</v>
      </c>
      <c r="F25" s="8"/>
      <c r="G25" s="5"/>
      <c r="H25" s="6" t="s">
        <v>21</v>
      </c>
      <c r="I25" s="8"/>
      <c r="J25" s="5">
        <v>3</v>
      </c>
      <c r="K25" s="6" t="s">
        <v>21</v>
      </c>
      <c r="L25" s="8">
        <v>0</v>
      </c>
      <c r="M25" s="63"/>
      <c r="N25" s="64"/>
      <c r="O25" s="65"/>
      <c r="P25" s="5">
        <v>5</v>
      </c>
      <c r="Q25" s="6" t="s">
        <v>21</v>
      </c>
      <c r="R25" s="8">
        <v>1</v>
      </c>
      <c r="S25" s="44"/>
      <c r="T25" s="44"/>
      <c r="U25" s="44"/>
      <c r="V25" s="44"/>
      <c r="W25" s="44"/>
      <c r="X25" s="44"/>
      <c r="Y25" s="44"/>
      <c r="Z25" s="70"/>
      <c r="AA25" s="70"/>
    </row>
    <row r="26" spans="1:27" ht="13.5">
      <c r="A26" s="50" t="s">
        <v>9</v>
      </c>
      <c r="B26" s="51"/>
      <c r="C26" s="52"/>
      <c r="D26" s="56" t="str">
        <f>IF(D27&gt;F27,"○",IF(D27&lt;F27,"×",IF(D27="","","△")))</f>
        <v>○</v>
      </c>
      <c r="E26" s="57"/>
      <c r="F26" s="58"/>
      <c r="G26" s="56">
        <f>IF(G27&gt;I27,"○",IF(G27&lt;I27,"×",IF(G27="","","△")))</f>
      </c>
      <c r="H26" s="57"/>
      <c r="I26" s="58"/>
      <c r="J26" s="56">
        <f>IF(J27&gt;L27,"○",IF(J27&lt;L27,"×",IF(J27="","","△")))</f>
      </c>
      <c r="K26" s="57"/>
      <c r="L26" s="58"/>
      <c r="M26" s="56" t="str">
        <f>IF(M27&gt;O27,"○",IF(M27&lt;O27,"×",IF(M27="","","△")))</f>
        <v>×</v>
      </c>
      <c r="N26" s="57"/>
      <c r="O26" s="69"/>
      <c r="P26" s="60"/>
      <c r="Q26" s="61"/>
      <c r="R26" s="62"/>
      <c r="S26" s="43">
        <f>COUNTIF(D26:R26,"○")</f>
        <v>1</v>
      </c>
      <c r="T26" s="43">
        <f>COUNTIF(D26:R26,"×")</f>
        <v>1</v>
      </c>
      <c r="U26" s="43">
        <f>COUNTIF(D26:R26,"△")</f>
        <v>0</v>
      </c>
      <c r="V26" s="43">
        <v>6</v>
      </c>
      <c r="W26" s="43">
        <f>IF(I27="",0,I27)+IF(L27="",0,L27)+IF(O27="",0,O27)+IF(R27="",0,R27)</f>
        <v>5</v>
      </c>
      <c r="X26" s="43">
        <f>V26-W26</f>
        <v>1</v>
      </c>
      <c r="Y26" s="43">
        <f>S26*3+U26</f>
        <v>3</v>
      </c>
      <c r="Z26" s="70"/>
      <c r="AA26" s="70"/>
    </row>
    <row r="27" spans="1:27" ht="13.5">
      <c r="A27" s="53"/>
      <c r="B27" s="54"/>
      <c r="C27" s="55"/>
      <c r="D27" s="5">
        <v>5</v>
      </c>
      <c r="E27" s="6" t="s">
        <v>21</v>
      </c>
      <c r="F27" s="8">
        <v>0</v>
      </c>
      <c r="G27" s="5"/>
      <c r="H27" s="6" t="s">
        <v>21</v>
      </c>
      <c r="I27" s="8"/>
      <c r="J27" s="5"/>
      <c r="K27" s="6" t="s">
        <v>21</v>
      </c>
      <c r="L27" s="8"/>
      <c r="M27" s="5">
        <v>1</v>
      </c>
      <c r="N27" s="6" t="s">
        <v>21</v>
      </c>
      <c r="O27" s="8">
        <v>5</v>
      </c>
      <c r="P27" s="63"/>
      <c r="Q27" s="64"/>
      <c r="R27" s="65"/>
      <c r="S27" s="44"/>
      <c r="T27" s="44"/>
      <c r="U27" s="44"/>
      <c r="V27" s="44"/>
      <c r="W27" s="44"/>
      <c r="X27" s="44"/>
      <c r="Y27" s="44"/>
      <c r="Z27" s="70"/>
      <c r="AA27" s="70"/>
    </row>
    <row r="29" ht="13.5">
      <c r="A29" s="2" t="s">
        <v>33</v>
      </c>
    </row>
    <row r="30" spans="11:18" ht="13.5">
      <c r="K30" s="59" t="s">
        <v>69</v>
      </c>
      <c r="L30" s="59"/>
      <c r="M30" s="59"/>
      <c r="N30" s="59"/>
      <c r="O30" s="59"/>
      <c r="P30" s="59"/>
      <c r="Q30" s="59"/>
      <c r="R30" s="59"/>
    </row>
    <row r="31" ht="13.5">
      <c r="N31" s="9"/>
    </row>
    <row r="32" spans="11:18" ht="13.5">
      <c r="K32" s="10"/>
      <c r="L32" s="11"/>
      <c r="M32" s="11"/>
      <c r="N32" s="11"/>
      <c r="O32" s="11"/>
      <c r="P32" s="11"/>
      <c r="Q32" s="11"/>
      <c r="R32" s="12"/>
    </row>
    <row r="33" spans="11:18" ht="13.5">
      <c r="K33" s="13"/>
      <c r="L33" s="14"/>
      <c r="M33" s="14"/>
      <c r="N33" s="10"/>
      <c r="O33" s="12"/>
      <c r="P33" s="14"/>
      <c r="Q33" s="14"/>
      <c r="R33" s="9"/>
    </row>
    <row r="34" spans="11:18" ht="13.5">
      <c r="K34" s="13"/>
      <c r="L34" s="14"/>
      <c r="M34" s="14"/>
      <c r="N34" s="13"/>
      <c r="O34" s="9"/>
      <c r="P34" s="14"/>
      <c r="Q34" s="14"/>
      <c r="R34" s="9"/>
    </row>
    <row r="35" spans="9:20" ht="13.5">
      <c r="I35" s="9"/>
      <c r="J35" s="10"/>
      <c r="K35" s="12"/>
      <c r="L35" s="13"/>
      <c r="N35" s="13"/>
      <c r="O35" s="9"/>
      <c r="Q35" s="9"/>
      <c r="R35" s="11"/>
      <c r="S35" s="11"/>
      <c r="T35" s="13"/>
    </row>
    <row r="36" spans="9:20" ht="13.5">
      <c r="I36" s="9"/>
      <c r="J36" s="13"/>
      <c r="K36" s="9"/>
      <c r="L36" s="13"/>
      <c r="N36" s="13"/>
      <c r="O36" s="9"/>
      <c r="Q36" s="9"/>
      <c r="R36" s="14"/>
      <c r="S36" s="14"/>
      <c r="T36" s="13"/>
    </row>
    <row r="37" spans="9:20" ht="13.5">
      <c r="I37" s="9"/>
      <c r="J37" s="13"/>
      <c r="K37" s="9"/>
      <c r="L37" s="13"/>
      <c r="Q37" s="9"/>
      <c r="R37" s="14"/>
      <c r="S37" s="14"/>
      <c r="T37" s="13"/>
    </row>
    <row r="38" spans="9:20" ht="13.5">
      <c r="I38" s="9"/>
      <c r="J38" s="13"/>
      <c r="K38" s="9"/>
      <c r="L38" s="13"/>
      <c r="Q38" s="9"/>
      <c r="R38" s="14"/>
      <c r="S38" s="14"/>
      <c r="T38" s="13"/>
    </row>
    <row r="39" spans="9:20" ht="13.5">
      <c r="I39" s="45"/>
      <c r="J39" s="45"/>
      <c r="K39" s="45"/>
      <c r="L39" s="45"/>
      <c r="Q39" s="45"/>
      <c r="R39" s="45"/>
      <c r="S39" s="45"/>
      <c r="T39" s="45"/>
    </row>
    <row r="40" spans="9:20" ht="13.5">
      <c r="I40" s="45"/>
      <c r="J40" s="45"/>
      <c r="K40" s="45"/>
      <c r="L40" s="45"/>
      <c r="Q40" s="45"/>
      <c r="R40" s="45"/>
      <c r="S40" s="45"/>
      <c r="T40" s="45"/>
    </row>
    <row r="41" spans="9:20" ht="13.5">
      <c r="I41" s="45"/>
      <c r="J41" s="45"/>
      <c r="K41" s="45"/>
      <c r="L41" s="45"/>
      <c r="Q41" s="45"/>
      <c r="R41" s="45"/>
      <c r="S41" s="45"/>
      <c r="T41" s="45"/>
    </row>
    <row r="42" spans="9:20" ht="13.5">
      <c r="I42" s="45"/>
      <c r="J42" s="45"/>
      <c r="K42" s="45"/>
      <c r="L42" s="45"/>
      <c r="Q42" s="45"/>
      <c r="R42" s="45"/>
      <c r="S42" s="45"/>
      <c r="T42" s="45"/>
    </row>
    <row r="43" spans="9:20" ht="13.5">
      <c r="I43" s="45"/>
      <c r="J43" s="45"/>
      <c r="K43" s="45"/>
      <c r="L43" s="45"/>
      <c r="Q43" s="45"/>
      <c r="R43" s="45"/>
      <c r="S43" s="45"/>
      <c r="T43" s="45"/>
    </row>
    <row r="44" spans="9:20" ht="13.5" customHeight="1">
      <c r="I44" s="45"/>
      <c r="J44" s="45"/>
      <c r="K44" s="45"/>
      <c r="L44" s="45"/>
      <c r="Q44" s="45"/>
      <c r="R44" s="45"/>
      <c r="S44" s="45"/>
      <c r="T44" s="45"/>
    </row>
    <row r="45" spans="9:20" ht="13.5" customHeight="1">
      <c r="I45" s="45"/>
      <c r="J45" s="45"/>
      <c r="K45" s="45"/>
      <c r="L45" s="45"/>
      <c r="Q45" s="45"/>
      <c r="R45" s="45"/>
      <c r="S45" s="45"/>
      <c r="T45" s="45"/>
    </row>
    <row r="46" spans="9:20" ht="13.5">
      <c r="I46" s="45"/>
      <c r="J46" s="45"/>
      <c r="K46" s="45"/>
      <c r="L46" s="45"/>
      <c r="Q46" s="45"/>
      <c r="R46" s="45"/>
      <c r="S46" s="45"/>
      <c r="T46" s="45"/>
    </row>
    <row r="47" spans="9:20" ht="13.5">
      <c r="I47" s="45"/>
      <c r="J47" s="45"/>
      <c r="K47" s="45"/>
      <c r="L47" s="45"/>
      <c r="Q47" s="45"/>
      <c r="R47" s="45"/>
      <c r="S47" s="45"/>
      <c r="T47" s="45"/>
    </row>
    <row r="52" spans="1:23" ht="13.5">
      <c r="A52" s="15">
        <v>41035</v>
      </c>
      <c r="G52" s="2" t="s">
        <v>84</v>
      </c>
      <c r="W52" s="2" t="s">
        <v>34</v>
      </c>
    </row>
    <row r="53" spans="1:31" ht="14.25">
      <c r="A53" s="16" t="s">
        <v>35</v>
      </c>
      <c r="B53" s="88" t="s">
        <v>36</v>
      </c>
      <c r="C53" s="45"/>
      <c r="D53" s="45"/>
      <c r="E53" s="45"/>
      <c r="F53" s="45"/>
      <c r="G53" s="67" t="s">
        <v>37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/>
      <c r="Z53" s="66" t="s">
        <v>22</v>
      </c>
      <c r="AA53" s="67"/>
      <c r="AB53" s="68"/>
      <c r="AC53" s="66" t="s">
        <v>38</v>
      </c>
      <c r="AD53" s="67"/>
      <c r="AE53" s="68"/>
    </row>
    <row r="54" spans="1:31" ht="17.25" customHeight="1">
      <c r="A54" s="47" t="s">
        <v>39</v>
      </c>
      <c r="B54" s="89">
        <v>0.375</v>
      </c>
      <c r="C54" s="89"/>
      <c r="D54" s="90" t="s">
        <v>53</v>
      </c>
      <c r="E54" s="89">
        <v>0.3923611111111111</v>
      </c>
      <c r="F54" s="89"/>
      <c r="G54" s="38" t="s">
        <v>40</v>
      </c>
      <c r="H54" s="38"/>
      <c r="I54" s="38"/>
      <c r="J54" s="38"/>
      <c r="K54" s="38"/>
      <c r="L54" s="38"/>
      <c r="M54" s="39"/>
      <c r="N54" s="37"/>
      <c r="O54" s="38"/>
      <c r="P54" s="38" t="s">
        <v>23</v>
      </c>
      <c r="Q54" s="38"/>
      <c r="R54" s="39"/>
      <c r="S54" s="37" t="s">
        <v>41</v>
      </c>
      <c r="T54" s="38"/>
      <c r="U54" s="38"/>
      <c r="V54" s="38"/>
      <c r="W54" s="38"/>
      <c r="X54" s="38"/>
      <c r="Y54" s="39"/>
      <c r="Z54" s="37" t="s">
        <v>42</v>
      </c>
      <c r="AA54" s="38"/>
      <c r="AB54" s="39"/>
      <c r="AC54" s="37" t="s">
        <v>42</v>
      </c>
      <c r="AD54" s="38"/>
      <c r="AE54" s="39"/>
    </row>
    <row r="55" spans="1:31" ht="14.25">
      <c r="A55" s="48"/>
      <c r="B55" s="89"/>
      <c r="C55" s="89"/>
      <c r="D55" s="90"/>
      <c r="E55" s="89"/>
      <c r="F55" s="89"/>
      <c r="G55" s="41"/>
      <c r="H55" s="41"/>
      <c r="I55" s="41"/>
      <c r="J55" s="41"/>
      <c r="K55" s="41"/>
      <c r="L55" s="41"/>
      <c r="M55" s="42"/>
      <c r="N55" s="40"/>
      <c r="O55" s="41"/>
      <c r="P55" s="41"/>
      <c r="Q55" s="41"/>
      <c r="R55" s="42"/>
      <c r="S55" s="40"/>
      <c r="T55" s="41"/>
      <c r="U55" s="41"/>
      <c r="V55" s="41"/>
      <c r="W55" s="41"/>
      <c r="X55" s="41"/>
      <c r="Y55" s="42"/>
      <c r="Z55" s="40"/>
      <c r="AA55" s="41"/>
      <c r="AB55" s="42"/>
      <c r="AC55" s="40"/>
      <c r="AD55" s="41"/>
      <c r="AE55" s="42"/>
    </row>
    <row r="56" spans="1:31" ht="17.25" customHeight="1">
      <c r="A56" s="47" t="s">
        <v>43</v>
      </c>
      <c r="B56" s="89">
        <v>0.3958333333333333</v>
      </c>
      <c r="C56" s="89"/>
      <c r="D56" s="90" t="s">
        <v>58</v>
      </c>
      <c r="E56" s="89">
        <v>0.4131944444444444</v>
      </c>
      <c r="F56" s="89"/>
      <c r="G56" s="38" t="s">
        <v>44</v>
      </c>
      <c r="H56" s="38"/>
      <c r="I56" s="38"/>
      <c r="J56" s="38"/>
      <c r="K56" s="38"/>
      <c r="L56" s="38"/>
      <c r="M56" s="39"/>
      <c r="N56" s="37"/>
      <c r="O56" s="38"/>
      <c r="P56" s="38" t="s">
        <v>23</v>
      </c>
      <c r="Q56" s="38"/>
      <c r="R56" s="39"/>
      <c r="S56" s="37" t="s">
        <v>45</v>
      </c>
      <c r="T56" s="38"/>
      <c r="U56" s="38"/>
      <c r="V56" s="38"/>
      <c r="W56" s="38"/>
      <c r="X56" s="38"/>
      <c r="Y56" s="39"/>
      <c r="Z56" s="37" t="s">
        <v>42</v>
      </c>
      <c r="AA56" s="38"/>
      <c r="AB56" s="39"/>
      <c r="AC56" s="37" t="s">
        <v>42</v>
      </c>
      <c r="AD56" s="38"/>
      <c r="AE56" s="39"/>
    </row>
    <row r="57" spans="1:31" ht="14.25">
      <c r="A57" s="48"/>
      <c r="B57" s="89"/>
      <c r="C57" s="89"/>
      <c r="D57" s="90"/>
      <c r="E57" s="89"/>
      <c r="F57" s="89"/>
      <c r="G57" s="41"/>
      <c r="H57" s="41"/>
      <c r="I57" s="41"/>
      <c r="J57" s="41"/>
      <c r="K57" s="41"/>
      <c r="L57" s="41"/>
      <c r="M57" s="42"/>
      <c r="N57" s="40"/>
      <c r="O57" s="41"/>
      <c r="P57" s="41"/>
      <c r="Q57" s="41"/>
      <c r="R57" s="42"/>
      <c r="S57" s="40"/>
      <c r="T57" s="41"/>
      <c r="U57" s="41"/>
      <c r="V57" s="41"/>
      <c r="W57" s="41"/>
      <c r="X57" s="41"/>
      <c r="Y57" s="42"/>
      <c r="Z57" s="40"/>
      <c r="AA57" s="41"/>
      <c r="AB57" s="42"/>
      <c r="AC57" s="40"/>
      <c r="AD57" s="41"/>
      <c r="AE57" s="42"/>
    </row>
    <row r="58" spans="1:31" ht="17.25" customHeight="1">
      <c r="A58" s="47" t="s">
        <v>46</v>
      </c>
      <c r="B58" s="89">
        <v>0.4166666666666667</v>
      </c>
      <c r="C58" s="89"/>
      <c r="D58" s="90" t="s">
        <v>62</v>
      </c>
      <c r="E58" s="89">
        <v>0.43402777777777773</v>
      </c>
      <c r="F58" s="89"/>
      <c r="G58" s="38" t="s">
        <v>47</v>
      </c>
      <c r="H58" s="38"/>
      <c r="I58" s="38"/>
      <c r="J58" s="38"/>
      <c r="K58" s="38"/>
      <c r="L58" s="38"/>
      <c r="M58" s="39"/>
      <c r="N58" s="37"/>
      <c r="O58" s="38"/>
      <c r="P58" s="38" t="s">
        <v>23</v>
      </c>
      <c r="Q58" s="38"/>
      <c r="R58" s="39"/>
      <c r="S58" s="37" t="s">
        <v>48</v>
      </c>
      <c r="T58" s="38"/>
      <c r="U58" s="38"/>
      <c r="V58" s="38"/>
      <c r="W58" s="38"/>
      <c r="X58" s="38"/>
      <c r="Y58" s="39"/>
      <c r="Z58" s="37" t="s">
        <v>42</v>
      </c>
      <c r="AA58" s="38"/>
      <c r="AB58" s="39"/>
      <c r="AC58" s="37" t="s">
        <v>42</v>
      </c>
      <c r="AD58" s="38"/>
      <c r="AE58" s="39"/>
    </row>
    <row r="59" spans="1:31" ht="14.25">
      <c r="A59" s="48"/>
      <c r="B59" s="89"/>
      <c r="C59" s="89"/>
      <c r="D59" s="90"/>
      <c r="E59" s="89"/>
      <c r="F59" s="89"/>
      <c r="G59" s="41"/>
      <c r="H59" s="41"/>
      <c r="I59" s="41"/>
      <c r="J59" s="41"/>
      <c r="K59" s="41"/>
      <c r="L59" s="41"/>
      <c r="M59" s="42"/>
      <c r="N59" s="40"/>
      <c r="O59" s="41"/>
      <c r="P59" s="41"/>
      <c r="Q59" s="41"/>
      <c r="R59" s="42"/>
      <c r="S59" s="40"/>
      <c r="T59" s="41"/>
      <c r="U59" s="41"/>
      <c r="V59" s="41"/>
      <c r="W59" s="41"/>
      <c r="X59" s="41"/>
      <c r="Y59" s="42"/>
      <c r="Z59" s="40"/>
      <c r="AA59" s="41"/>
      <c r="AB59" s="42"/>
      <c r="AC59" s="40"/>
      <c r="AD59" s="41"/>
      <c r="AE59" s="42"/>
    </row>
    <row r="60" spans="1:31" ht="17.25" customHeight="1">
      <c r="A60" s="47" t="s">
        <v>46</v>
      </c>
      <c r="B60" s="89">
        <v>0.4375</v>
      </c>
      <c r="C60" s="89"/>
      <c r="D60" s="90" t="s">
        <v>58</v>
      </c>
      <c r="E60" s="89">
        <v>0.4548611111111111</v>
      </c>
      <c r="F60" s="89"/>
      <c r="G60" s="38" t="s">
        <v>49</v>
      </c>
      <c r="H60" s="38"/>
      <c r="I60" s="38"/>
      <c r="J60" s="38"/>
      <c r="K60" s="38"/>
      <c r="L60" s="38"/>
      <c r="M60" s="39"/>
      <c r="N60" s="37"/>
      <c r="O60" s="38"/>
      <c r="P60" s="38" t="s">
        <v>23</v>
      </c>
      <c r="Q60" s="38"/>
      <c r="R60" s="39"/>
      <c r="S60" s="37" t="s">
        <v>50</v>
      </c>
      <c r="T60" s="38"/>
      <c r="U60" s="38"/>
      <c r="V60" s="38"/>
      <c r="W60" s="38"/>
      <c r="X60" s="38"/>
      <c r="Y60" s="39"/>
      <c r="Z60" s="37" t="s">
        <v>42</v>
      </c>
      <c r="AA60" s="38"/>
      <c r="AB60" s="39"/>
      <c r="AC60" s="37" t="s">
        <v>42</v>
      </c>
      <c r="AD60" s="38"/>
      <c r="AE60" s="39"/>
    </row>
    <row r="61" spans="1:31" ht="14.25">
      <c r="A61" s="48"/>
      <c r="B61" s="89"/>
      <c r="C61" s="89"/>
      <c r="D61" s="90"/>
      <c r="E61" s="89"/>
      <c r="F61" s="89"/>
      <c r="G61" s="41"/>
      <c r="H61" s="41"/>
      <c r="I61" s="41"/>
      <c r="J61" s="41"/>
      <c r="K61" s="41"/>
      <c r="L61" s="41"/>
      <c r="M61" s="42"/>
      <c r="N61" s="40"/>
      <c r="O61" s="41"/>
      <c r="P61" s="41"/>
      <c r="Q61" s="41"/>
      <c r="R61" s="42"/>
      <c r="S61" s="40"/>
      <c r="T61" s="41"/>
      <c r="U61" s="41"/>
      <c r="V61" s="41"/>
      <c r="W61" s="41"/>
      <c r="X61" s="41"/>
      <c r="Y61" s="42"/>
      <c r="Z61" s="40"/>
      <c r="AA61" s="41"/>
      <c r="AB61" s="42"/>
      <c r="AC61" s="40"/>
      <c r="AD61" s="41"/>
      <c r="AE61" s="42"/>
    </row>
    <row r="62" spans="1:31" ht="14.25" customHeight="1">
      <c r="A62" s="47"/>
      <c r="B62" s="37" t="s">
        <v>70</v>
      </c>
      <c r="C62" s="38"/>
      <c r="D62" s="38"/>
      <c r="E62" s="38"/>
      <c r="F62" s="39"/>
      <c r="G62" s="37" t="s">
        <v>51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</row>
    <row r="63" spans="1:31" ht="14.25" customHeight="1">
      <c r="A63" s="48"/>
      <c r="B63" s="40"/>
      <c r="C63" s="41"/>
      <c r="D63" s="41"/>
      <c r="E63" s="41"/>
      <c r="F63" s="42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8"/>
    </row>
    <row r="71" ht="13.5">
      <c r="A71" s="18"/>
    </row>
    <row r="73" ht="13.5">
      <c r="A73" s="19"/>
    </row>
    <row r="74" ht="13.5">
      <c r="A74" s="19"/>
    </row>
  </sheetData>
  <sheetProtection/>
  <mergeCells count="238">
    <mergeCell ref="S57:Y57"/>
    <mergeCell ref="Q56:R57"/>
    <mergeCell ref="AC57:AE57"/>
    <mergeCell ref="Z56:AB56"/>
    <mergeCell ref="Z57:AB57"/>
    <mergeCell ref="B60:C61"/>
    <mergeCell ref="D60:D61"/>
    <mergeCell ref="E60:F61"/>
    <mergeCell ref="E56:F57"/>
    <mergeCell ref="B58:C59"/>
    <mergeCell ref="D58:D59"/>
    <mergeCell ref="E58:F59"/>
    <mergeCell ref="B53:F53"/>
    <mergeCell ref="S40:T47"/>
    <mergeCell ref="G55:M55"/>
    <mergeCell ref="Z61:AB61"/>
    <mergeCell ref="AC61:AE61"/>
    <mergeCell ref="B54:C55"/>
    <mergeCell ref="D54:D55"/>
    <mergeCell ref="E54:F55"/>
    <mergeCell ref="B56:C57"/>
    <mergeCell ref="D56:D57"/>
    <mergeCell ref="S13:S14"/>
    <mergeCell ref="T13:T14"/>
    <mergeCell ref="K39:L39"/>
    <mergeCell ref="K40:L47"/>
    <mergeCell ref="I40:J47"/>
    <mergeCell ref="A60:A61"/>
    <mergeCell ref="G60:M60"/>
    <mergeCell ref="G53:Y53"/>
    <mergeCell ref="G61:M61"/>
    <mergeCell ref="S61:Y61"/>
    <mergeCell ref="P4:R4"/>
    <mergeCell ref="A4:C4"/>
    <mergeCell ref="D4:F4"/>
    <mergeCell ref="G4:I4"/>
    <mergeCell ref="J4:L4"/>
    <mergeCell ref="S39:T39"/>
    <mergeCell ref="I39:J39"/>
    <mergeCell ref="J17:L17"/>
    <mergeCell ref="M17:O17"/>
    <mergeCell ref="P17:R17"/>
    <mergeCell ref="S5:S6"/>
    <mergeCell ref="T5:T6"/>
    <mergeCell ref="Z4:AA4"/>
    <mergeCell ref="A5:C6"/>
    <mergeCell ref="D5:F6"/>
    <mergeCell ref="G5:I5"/>
    <mergeCell ref="J5:L5"/>
    <mergeCell ref="M5:O5"/>
    <mergeCell ref="P5:R5"/>
    <mergeCell ref="M4:O4"/>
    <mergeCell ref="A7:C8"/>
    <mergeCell ref="D7:F7"/>
    <mergeCell ref="G7:I8"/>
    <mergeCell ref="J7:L7"/>
    <mergeCell ref="M7:O7"/>
    <mergeCell ref="P7:R7"/>
    <mergeCell ref="W7:W8"/>
    <mergeCell ref="X7:X8"/>
    <mergeCell ref="S7:S8"/>
    <mergeCell ref="T7:T8"/>
    <mergeCell ref="Y5:Y6"/>
    <mergeCell ref="Z5:AA6"/>
    <mergeCell ref="U5:U6"/>
    <mergeCell ref="V5:V6"/>
    <mergeCell ref="W5:W6"/>
    <mergeCell ref="X5:X6"/>
    <mergeCell ref="Y7:Y8"/>
    <mergeCell ref="Z7:AA8"/>
    <mergeCell ref="A9:C10"/>
    <mergeCell ref="D9:F9"/>
    <mergeCell ref="G9:I9"/>
    <mergeCell ref="J9:L10"/>
    <mergeCell ref="M9:O9"/>
    <mergeCell ref="P9:R9"/>
    <mergeCell ref="U7:U8"/>
    <mergeCell ref="V7:V8"/>
    <mergeCell ref="U9:U10"/>
    <mergeCell ref="V9:V10"/>
    <mergeCell ref="W9:W10"/>
    <mergeCell ref="X9:X10"/>
    <mergeCell ref="S9:S10"/>
    <mergeCell ref="T9:T10"/>
    <mergeCell ref="S11:S12"/>
    <mergeCell ref="T11:T12"/>
    <mergeCell ref="Y9:Y10"/>
    <mergeCell ref="Z9:AA10"/>
    <mergeCell ref="A11:C12"/>
    <mergeCell ref="D11:F11"/>
    <mergeCell ref="G11:I11"/>
    <mergeCell ref="J11:L11"/>
    <mergeCell ref="M11:O12"/>
    <mergeCell ref="P11:R11"/>
    <mergeCell ref="A13:C14"/>
    <mergeCell ref="D13:F13"/>
    <mergeCell ref="G13:I13"/>
    <mergeCell ref="J13:L13"/>
    <mergeCell ref="M13:O13"/>
    <mergeCell ref="P13:R14"/>
    <mergeCell ref="U13:U14"/>
    <mergeCell ref="V13:V14"/>
    <mergeCell ref="W13:W14"/>
    <mergeCell ref="X13:X14"/>
    <mergeCell ref="Y13:Y14"/>
    <mergeCell ref="Y11:Y12"/>
    <mergeCell ref="U11:U12"/>
    <mergeCell ref="V11:V12"/>
    <mergeCell ref="W11:W12"/>
    <mergeCell ref="X11:X12"/>
    <mergeCell ref="A17:C17"/>
    <mergeCell ref="D17:F17"/>
    <mergeCell ref="U18:U19"/>
    <mergeCell ref="V18:V19"/>
    <mergeCell ref="A18:C19"/>
    <mergeCell ref="D18:F19"/>
    <mergeCell ref="G18:I18"/>
    <mergeCell ref="J18:L18"/>
    <mergeCell ref="G17:I17"/>
    <mergeCell ref="S18:S19"/>
    <mergeCell ref="J20:L20"/>
    <mergeCell ref="M20:O20"/>
    <mergeCell ref="P20:R20"/>
    <mergeCell ref="Z17:AA17"/>
    <mergeCell ref="T20:T21"/>
    <mergeCell ref="U20:U21"/>
    <mergeCell ref="V20:V21"/>
    <mergeCell ref="M18:O18"/>
    <mergeCell ref="T18:T19"/>
    <mergeCell ref="P18:R18"/>
    <mergeCell ref="Y18:Y19"/>
    <mergeCell ref="Z18:AA19"/>
    <mergeCell ref="Z20:AA21"/>
    <mergeCell ref="W18:W19"/>
    <mergeCell ref="X18:X19"/>
    <mergeCell ref="W20:W21"/>
    <mergeCell ref="X20:X21"/>
    <mergeCell ref="P22:R22"/>
    <mergeCell ref="S20:S21"/>
    <mergeCell ref="A20:C21"/>
    <mergeCell ref="D20:F20"/>
    <mergeCell ref="S22:S23"/>
    <mergeCell ref="A22:C23"/>
    <mergeCell ref="D22:F22"/>
    <mergeCell ref="G22:I22"/>
    <mergeCell ref="J22:L23"/>
    <mergeCell ref="G20:I21"/>
    <mergeCell ref="T22:T23"/>
    <mergeCell ref="U22:U23"/>
    <mergeCell ref="V22:V23"/>
    <mergeCell ref="A24:C25"/>
    <mergeCell ref="D24:F24"/>
    <mergeCell ref="G24:I24"/>
    <mergeCell ref="J24:L24"/>
    <mergeCell ref="M24:O25"/>
    <mergeCell ref="P24:R24"/>
    <mergeCell ref="M22:O22"/>
    <mergeCell ref="X24:X25"/>
    <mergeCell ref="S24:S25"/>
    <mergeCell ref="T24:T25"/>
    <mergeCell ref="W24:W25"/>
    <mergeCell ref="U24:U25"/>
    <mergeCell ref="V24:V25"/>
    <mergeCell ref="AB5:AB6"/>
    <mergeCell ref="AB7:AB8"/>
    <mergeCell ref="AB9:AB10"/>
    <mergeCell ref="AB11:AB12"/>
    <mergeCell ref="Z54:AB54"/>
    <mergeCell ref="Z53:AB53"/>
    <mergeCell ref="Z11:AA12"/>
    <mergeCell ref="Z13:AA14"/>
    <mergeCell ref="G54:M54"/>
    <mergeCell ref="S54:Y54"/>
    <mergeCell ref="AB13:AB14"/>
    <mergeCell ref="W22:W23"/>
    <mergeCell ref="X22:X23"/>
    <mergeCell ref="Z26:AA27"/>
    <mergeCell ref="X26:X27"/>
    <mergeCell ref="Y24:Y25"/>
    <mergeCell ref="Z24:AA25"/>
    <mergeCell ref="A16:D16"/>
    <mergeCell ref="P26:R27"/>
    <mergeCell ref="AC54:AE54"/>
    <mergeCell ref="AC55:AE55"/>
    <mergeCell ref="AC53:AE53"/>
    <mergeCell ref="M26:O26"/>
    <mergeCell ref="Z55:AB55"/>
    <mergeCell ref="Y22:Y23"/>
    <mergeCell ref="Z22:AA23"/>
    <mergeCell ref="Y20:Y21"/>
    <mergeCell ref="A62:A63"/>
    <mergeCell ref="G59:M59"/>
    <mergeCell ref="S59:Y59"/>
    <mergeCell ref="N58:O59"/>
    <mergeCell ref="N60:O61"/>
    <mergeCell ref="P60:P61"/>
    <mergeCell ref="Q60:R61"/>
    <mergeCell ref="S60:Y60"/>
    <mergeCell ref="Q58:R59"/>
    <mergeCell ref="B62:F63"/>
    <mergeCell ref="A56:A57"/>
    <mergeCell ref="A58:A59"/>
    <mergeCell ref="P58:P59"/>
    <mergeCell ref="G56:M56"/>
    <mergeCell ref="G58:M58"/>
    <mergeCell ref="G57:M57"/>
    <mergeCell ref="P56:P57"/>
    <mergeCell ref="N56:O57"/>
    <mergeCell ref="A1:AG2"/>
    <mergeCell ref="A54:A55"/>
    <mergeCell ref="A3:D3"/>
    <mergeCell ref="A26:C27"/>
    <mergeCell ref="D26:F26"/>
    <mergeCell ref="G26:I26"/>
    <mergeCell ref="J26:L26"/>
    <mergeCell ref="N54:O55"/>
    <mergeCell ref="P54:P55"/>
    <mergeCell ref="K30:R30"/>
    <mergeCell ref="Q54:R55"/>
    <mergeCell ref="Y26:Y27"/>
    <mergeCell ref="S26:S27"/>
    <mergeCell ref="T26:T27"/>
    <mergeCell ref="Q39:R39"/>
    <mergeCell ref="Q40:R47"/>
    <mergeCell ref="S55:Y55"/>
    <mergeCell ref="U26:U27"/>
    <mergeCell ref="V26:V27"/>
    <mergeCell ref="W26:W27"/>
    <mergeCell ref="Z58:AB58"/>
    <mergeCell ref="G62:AE63"/>
    <mergeCell ref="S56:Y56"/>
    <mergeCell ref="AC56:AE56"/>
    <mergeCell ref="Z59:AB59"/>
    <mergeCell ref="AC58:AE58"/>
    <mergeCell ref="AC59:AE59"/>
    <mergeCell ref="S58:Y58"/>
    <mergeCell ref="Z60:AB60"/>
    <mergeCell ref="AC60:AE6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5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odaira</cp:lastModifiedBy>
  <cp:lastPrinted>2012-04-27T07:33:47Z</cp:lastPrinted>
  <dcterms:created xsi:type="dcterms:W3CDTF">2012-04-14T11:31:21Z</dcterms:created>
  <dcterms:modified xsi:type="dcterms:W3CDTF">2012-04-29T07:22:57Z</dcterms:modified>
  <cp:category/>
  <cp:version/>
  <cp:contentType/>
  <cp:contentStatus/>
</cp:coreProperties>
</file>